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an68\Desktop\"/>
    </mc:Choice>
  </mc:AlternateContent>
  <xr:revisionPtr revIDLastSave="0" documentId="13_ncr:1_{16B06601-073E-41D3-B226-D4A9ACC13F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tace magistrát 2019" sheetId="1" r:id="rId1"/>
    <sheet name="Pokladna 2019" sheetId="2" r:id="rId2"/>
    <sheet name="Účet 2019" sheetId="3" r:id="rId3"/>
    <sheet name="MŠMT 502018_5_C_0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5" l="1"/>
  <c r="B17" i="5"/>
  <c r="H19" i="5" s="1"/>
  <c r="G31" i="3" l="1"/>
  <c r="B31" i="3"/>
  <c r="J31" i="3" l="1"/>
  <c r="G44" i="2"/>
  <c r="B44" i="2"/>
  <c r="J46" i="2" l="1"/>
  <c r="H35" i="1"/>
  <c r="B35" i="1"/>
  <c r="K35" i="1" l="1"/>
</calcChain>
</file>

<file path=xl/sharedStrings.xml><?xml version="1.0" encoding="utf-8"?>
<sst xmlns="http://schemas.openxmlformats.org/spreadsheetml/2006/main" count="165" uniqueCount="122">
  <si>
    <t>Faktury</t>
  </si>
  <si>
    <t>Pokladna</t>
  </si>
  <si>
    <t>Výdej</t>
  </si>
  <si>
    <t>Příjem</t>
  </si>
  <si>
    <t>CELKEM</t>
  </si>
  <si>
    <t>FAP</t>
  </si>
  <si>
    <t>FAV</t>
  </si>
  <si>
    <t>příjmy</t>
  </si>
  <si>
    <t>výdaje</t>
  </si>
  <si>
    <t>MŠMT 502018_5_C_03</t>
  </si>
  <si>
    <t>Mgr. et Mgr. Daniel Pokorný</t>
  </si>
  <si>
    <t>VÝSLEDOVKA DOTACE MŠMT + PŘEHLED ÚČETNICTVÍ 2019</t>
  </si>
  <si>
    <t>stav účtu ke 1. 1. 2019</t>
  </si>
  <si>
    <t>stav účtu k 31. 12. 2019</t>
  </si>
  <si>
    <t>Pokladna 2019</t>
  </si>
  <si>
    <t>stav pokladny k 1. 1. 2019</t>
  </si>
  <si>
    <t>stav pokladny k 31. 12. 2019</t>
  </si>
  <si>
    <t>Účet 2019</t>
  </si>
  <si>
    <t>1/19 - Zápůjčka ČSMPS</t>
  </si>
  <si>
    <t>1/19 - Dotace pokladny</t>
  </si>
  <si>
    <t>2/19 - Dotace pokladny</t>
  </si>
  <si>
    <t>3/19 - Dotace pokladny</t>
  </si>
  <si>
    <t>4/19 - Dotace pokladny</t>
  </si>
  <si>
    <t>5/19 - Dotace pokladny</t>
  </si>
  <si>
    <t>6/19 - Odepsaný úrok</t>
  </si>
  <si>
    <t>2/19 - Soukromá dotace účtu</t>
  </si>
  <si>
    <t>3/19 - Soukromá dotace účtu</t>
  </si>
  <si>
    <t>7/19 - Odepsaný úrok</t>
  </si>
  <si>
    <t>VPD</t>
  </si>
  <si>
    <t>PPD</t>
  </si>
  <si>
    <t>1/19 Doprava MČR Tábor</t>
  </si>
  <si>
    <t>2/19 Doprava MČR Hradec Králové</t>
  </si>
  <si>
    <t>3/19 Vstupné basketbalový zápas</t>
  </si>
  <si>
    <t>4/19 Doprava Region Podsedice</t>
  </si>
  <si>
    <t>5/19 Doprava MČR Chroustovice</t>
  </si>
  <si>
    <t>6/19 Doprava MČR Praha</t>
  </si>
  <si>
    <t>7/19 Doprava Nymburk</t>
  </si>
  <si>
    <t>8/19 Pitný režim odjezd Nymburk</t>
  </si>
  <si>
    <t>9/19 Ceny + pitný režim Nymburk</t>
  </si>
  <si>
    <t>10/19 Odměny Nymburk</t>
  </si>
  <si>
    <t>11/19 Zasedání VV ČSMPS Praha</t>
  </si>
  <si>
    <t>13/19 Odměny koloběžky</t>
  </si>
  <si>
    <t>12/19 Doprava Region Kadaň</t>
  </si>
  <si>
    <t>14/19 Doprava Region Lovosice</t>
  </si>
  <si>
    <t>15/19 Doprava MČR Račice</t>
  </si>
  <si>
    <t>16/19 Doprava Braňany</t>
  </si>
  <si>
    <t>8/19 - Dotace pokladny</t>
  </si>
  <si>
    <t>6/19 - Dotace pokladny</t>
  </si>
  <si>
    <t>10/19 - Dotace pokladny</t>
  </si>
  <si>
    <t>7/19 - Dotace pokladny</t>
  </si>
  <si>
    <t>13/19 - Dotace pokladny</t>
  </si>
  <si>
    <t>9/19 - Vratka ZŠ a MŠ</t>
  </si>
  <si>
    <t>11/19 - Úhrada Nymburk</t>
  </si>
  <si>
    <t>12/19 - Vratka ČSMPS</t>
  </si>
  <si>
    <t>14/19 - Poplatky ČUS</t>
  </si>
  <si>
    <t>15/19 - Pojistka Allianz</t>
  </si>
  <si>
    <t>17/19 - Čepice plavání</t>
  </si>
  <si>
    <t>4/19 - Dotace MŠMT</t>
  </si>
  <si>
    <t>5/19 - Dotace Teplice</t>
  </si>
  <si>
    <t>16/19 - Vratky FAV 2 + 3</t>
  </si>
  <si>
    <t>18/19 - Doprava Nymburk</t>
  </si>
  <si>
    <t>19/19 - Cesta Nymburk</t>
  </si>
  <si>
    <t>20/19 - Občerstvení Nymburk</t>
  </si>
  <si>
    <t>21/19 - Odměny a pronájmy SC Nymburk</t>
  </si>
  <si>
    <t>22/19 - Pitný režim a odměny cestou Nymburk</t>
  </si>
  <si>
    <t>23/19 - Lékárny Nymburk</t>
  </si>
  <si>
    <t>24/19 - Doprava Úštěk</t>
  </si>
  <si>
    <t>25/19 - Doprava Bílina</t>
  </si>
  <si>
    <t>26/19 - Doprava Chroustovice</t>
  </si>
  <si>
    <t>27/19 - Občerstvení cesta Chroustovice</t>
  </si>
  <si>
    <t>28/19 - Doprava Mostná hora</t>
  </si>
  <si>
    <t>29/19 - Plavání</t>
  </si>
  <si>
    <t>30/19 - Plavání</t>
  </si>
  <si>
    <t>31/19 - Doprava BUM BÁC LT</t>
  </si>
  <si>
    <t>9/19 - Dotace pokladny</t>
  </si>
  <si>
    <t>17/19 - Vstupenky Aquacentrum TP</t>
  </si>
  <si>
    <t>18/19 - Dotace pokladny</t>
  </si>
  <si>
    <t>19/19 - Dotace pokladny</t>
  </si>
  <si>
    <t>6/19 - FAP Vratka 14-15/19</t>
  </si>
  <si>
    <t>Vyúčtování dotace 2019</t>
  </si>
  <si>
    <t>32/19 - Doprava stolní tenis LT</t>
  </si>
  <si>
    <t>33/19 - Pohár</t>
  </si>
  <si>
    <t>34/19 - Sportovní vybavení</t>
  </si>
  <si>
    <t>35/19 - Sportovní vybavení</t>
  </si>
  <si>
    <t>36/19 - Sportovní vybavení</t>
  </si>
  <si>
    <t>37/19 - Doprava MČR nohejbal</t>
  </si>
  <si>
    <t>38/19 - Doprava Horní malá Úpa</t>
  </si>
  <si>
    <t>STAV</t>
  </si>
  <si>
    <t>20/19 - Sportovní vybavení</t>
  </si>
  <si>
    <t>21/19 - Sportovní vybavení</t>
  </si>
  <si>
    <t>22/19 - Sportovní vybavení</t>
  </si>
  <si>
    <t>23/19 - Sportovní vybavení</t>
  </si>
  <si>
    <t>24/19 - Sportovní vybavení</t>
  </si>
  <si>
    <t>25/19 - Sportovní vybavení</t>
  </si>
  <si>
    <t>FAV 4/19</t>
  </si>
  <si>
    <t>Dotace 502019_53_055</t>
  </si>
  <si>
    <t>VPD 4/19</t>
  </si>
  <si>
    <t>Doprava Regionální přebor kopaná Podsedice</t>
  </si>
  <si>
    <t>VPD 5/19</t>
  </si>
  <si>
    <t>Doprava MČR futsal Chroustovice</t>
  </si>
  <si>
    <t>VPD 6/19</t>
  </si>
  <si>
    <t>Doprava MČR atletika Praha</t>
  </si>
  <si>
    <t>VPD 7/19</t>
  </si>
  <si>
    <t>Doprava soustředění Nymburk</t>
  </si>
  <si>
    <t>VPD 14/19</t>
  </si>
  <si>
    <t>Doprava Regionální přebor přehazovaná Lovosice</t>
  </si>
  <si>
    <t>VPD 15/19</t>
  </si>
  <si>
    <t>Doprava MČR silnoční cyklistika Račice</t>
  </si>
  <si>
    <t>VPD 16/19</t>
  </si>
  <si>
    <t>Doprava Selský dvůr - jezdectví, Braňany</t>
  </si>
  <si>
    <t>VPD 24/19</t>
  </si>
  <si>
    <t>Doprava Úštěcké schody - běhy, Úštěk</t>
  </si>
  <si>
    <t>VPD 28/19</t>
  </si>
  <si>
    <t>Doprava Regionální přebor v běhu, Mostná hora</t>
  </si>
  <si>
    <t>VPD 31/19</t>
  </si>
  <si>
    <t>Doprava Regionální přebor BUMBÁC Litoměřice</t>
  </si>
  <si>
    <t>VPD 32/19</t>
  </si>
  <si>
    <t>Doprava Regionální přebor stolní tenis Litoměřice</t>
  </si>
  <si>
    <t>ROZDÍL</t>
  </si>
  <si>
    <t>Dotace MŠMT přijatá 80 000 Kč, skutečné čerpání 80 000 Kč, účel: doprava na minimálně 10 sportovních akcí</t>
  </si>
  <si>
    <t>V Teplicích 9. 12. 2019</t>
  </si>
  <si>
    <t>Marcela Frankeová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</si>
</sst>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14" fontId="0" fillId="0" borderId="0" xfId="0" applyNumberFormat="1"/>
    <xf numFmtId="0" fontId="4" fillId="0" borderId="0" xfId="0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14" fontId="3" fillId="0" borderId="0" xfId="0" applyNumberFormat="1" applyFont="1"/>
    <xf numFmtId="4" fontId="4" fillId="0" borderId="0" xfId="0" applyNumberFormat="1" applyFont="1"/>
    <xf numFmtId="4" fontId="3" fillId="0" borderId="0" xfId="0" applyNumberFormat="1" applyFont="1"/>
    <xf numFmtId="17" fontId="3" fillId="0" borderId="0" xfId="0" applyNumberFormat="1" applyFont="1"/>
    <xf numFmtId="16" fontId="3" fillId="0" borderId="0" xfId="0" applyNumberFormat="1" applyFont="1"/>
    <xf numFmtId="2" fontId="0" fillId="0" borderId="0" xfId="0" applyNumberFormat="1"/>
    <xf numFmtId="4" fontId="1" fillId="0" borderId="0" xfId="0" applyNumberFormat="1" applyFont="1"/>
    <xf numFmtId="4" fontId="8" fillId="0" borderId="2" xfId="0" applyNumberFormat="1" applyFont="1" applyBorder="1"/>
    <xf numFmtId="0" fontId="8" fillId="0" borderId="0" xfId="0" applyFont="1"/>
    <xf numFmtId="0" fontId="7" fillId="0" borderId="0" xfId="0" applyFont="1"/>
    <xf numFmtId="16" fontId="8" fillId="0" borderId="0" xfId="0" applyNumberFormat="1" applyFont="1"/>
    <xf numFmtId="17" fontId="8" fillId="0" borderId="0" xfId="0" applyNumberFormat="1" applyFont="1"/>
    <xf numFmtId="14" fontId="3" fillId="2" borderId="0" xfId="0" applyNumberFormat="1" applyFont="1" applyFill="1"/>
    <xf numFmtId="14" fontId="8" fillId="2" borderId="0" xfId="0" applyNumberFormat="1" applyFont="1" applyFill="1"/>
    <xf numFmtId="4" fontId="8" fillId="0" borderId="1" xfId="0" applyNumberFormat="1" applyFont="1" applyBorder="1"/>
    <xf numFmtId="14" fontId="9" fillId="2" borderId="0" xfId="0" applyNumberFormat="1" applyFont="1" applyFill="1"/>
    <xf numFmtId="4" fontId="9" fillId="0" borderId="2" xfId="0" applyNumberFormat="1" applyFont="1" applyBorder="1"/>
    <xf numFmtId="0" fontId="9" fillId="0" borderId="0" xfId="0" applyFont="1"/>
    <xf numFmtId="4" fontId="8" fillId="0" borderId="3" xfId="0" applyNumberFormat="1" applyFont="1" applyBorder="1"/>
    <xf numFmtId="4" fontId="3" fillId="0" borderId="4" xfId="0" applyNumberFormat="1" applyFont="1" applyBorder="1"/>
    <xf numFmtId="14" fontId="8" fillId="0" borderId="0" xfId="0" applyNumberFormat="1" applyFont="1"/>
    <xf numFmtId="4" fontId="9" fillId="0" borderId="3" xfId="0" applyNumberFormat="1" applyFont="1" applyBorder="1"/>
    <xf numFmtId="0" fontId="0" fillId="0" borderId="4" xfId="0" applyBorder="1"/>
  </cellXfs>
  <cellStyles count="1">
    <cellStyle name="Normální" xfId="0" builtinId="0"/>
  </cellStyles>
  <dxfs count="0"/>
  <tableStyles count="1" defaultTableStyle="TableStyleMedium2" defaultPivotStyle="PivotStyleLight16">
    <tableStyle name="Invisible" pivot="0" table="0" count="0" xr9:uid="{9ECDDCBE-23F4-4EDF-BB74-3D4952B6210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I34" sqref="I34"/>
    </sheetView>
  </sheetViews>
  <sheetFormatPr defaultRowHeight="15" x14ac:dyDescent="0.25"/>
  <cols>
    <col min="1" max="1" width="10" bestFit="1" customWidth="1"/>
    <col min="2" max="2" width="9.85546875" customWidth="1"/>
    <col min="8" max="8" width="10" customWidth="1"/>
    <col min="11" max="11" width="10" bestFit="1" customWidth="1"/>
  </cols>
  <sheetData>
    <row r="1" spans="1:10" ht="18.75" x14ac:dyDescent="0.3">
      <c r="A1" s="1" t="s">
        <v>79</v>
      </c>
    </row>
    <row r="3" spans="1:10" x14ac:dyDescent="0.25">
      <c r="A3" s="20">
        <v>426418</v>
      </c>
      <c r="B3" s="6" t="s">
        <v>0</v>
      </c>
      <c r="H3" s="6" t="s">
        <v>1</v>
      </c>
    </row>
    <row r="4" spans="1:10" x14ac:dyDescent="0.25">
      <c r="A4" s="14">
        <v>43675</v>
      </c>
      <c r="B4" s="11">
        <v>71850</v>
      </c>
      <c r="C4" s="7" t="s">
        <v>51</v>
      </c>
      <c r="D4" s="7"/>
      <c r="E4" s="7"/>
      <c r="F4" s="7"/>
      <c r="G4" s="26">
        <v>43481</v>
      </c>
      <c r="H4" s="11">
        <v>9500</v>
      </c>
      <c r="I4" s="7" t="s">
        <v>30</v>
      </c>
      <c r="J4" s="7"/>
    </row>
    <row r="5" spans="1:10" x14ac:dyDescent="0.25">
      <c r="A5" s="14">
        <v>43735</v>
      </c>
      <c r="B5" s="12">
        <v>31540</v>
      </c>
      <c r="C5" s="17" t="s">
        <v>52</v>
      </c>
      <c r="D5" s="7"/>
      <c r="G5" s="14">
        <v>43494</v>
      </c>
      <c r="H5" s="12">
        <v>10000</v>
      </c>
      <c r="I5" s="7" t="s">
        <v>31</v>
      </c>
      <c r="J5" s="7"/>
    </row>
    <row r="6" spans="1:10" x14ac:dyDescent="0.25">
      <c r="A6" s="14">
        <v>43758</v>
      </c>
      <c r="B6" s="12">
        <v>10360</v>
      </c>
      <c r="C6" s="7" t="s">
        <v>75</v>
      </c>
      <c r="D6" s="7"/>
      <c r="G6" s="14">
        <v>43494</v>
      </c>
      <c r="H6" s="12">
        <v>1240</v>
      </c>
      <c r="I6" s="7" t="s">
        <v>32</v>
      </c>
      <c r="J6" s="7"/>
    </row>
    <row r="7" spans="1:10" x14ac:dyDescent="0.25">
      <c r="A7" s="29">
        <v>43796</v>
      </c>
      <c r="B7" s="30">
        <v>28193</v>
      </c>
      <c r="C7" s="31" t="s">
        <v>88</v>
      </c>
      <c r="D7" s="31"/>
      <c r="G7" s="14">
        <v>43605</v>
      </c>
      <c r="H7" s="12">
        <v>378.3</v>
      </c>
      <c r="I7" s="7" t="s">
        <v>37</v>
      </c>
      <c r="J7" s="7"/>
    </row>
    <row r="8" spans="1:10" x14ac:dyDescent="0.25">
      <c r="A8" s="29">
        <v>43796</v>
      </c>
      <c r="B8" s="30">
        <v>35790</v>
      </c>
      <c r="C8" s="31" t="s">
        <v>89</v>
      </c>
      <c r="D8" s="31"/>
      <c r="G8" s="14">
        <v>43606</v>
      </c>
      <c r="H8" s="12">
        <v>1312.3</v>
      </c>
      <c r="I8" s="7" t="s">
        <v>38</v>
      </c>
      <c r="J8" s="7"/>
    </row>
    <row r="9" spans="1:10" x14ac:dyDescent="0.25">
      <c r="A9" s="29">
        <v>43796</v>
      </c>
      <c r="B9" s="30">
        <v>35130</v>
      </c>
      <c r="C9" s="31" t="s">
        <v>90</v>
      </c>
      <c r="D9" s="31"/>
      <c r="G9" s="14">
        <v>43607</v>
      </c>
      <c r="H9" s="12">
        <v>176</v>
      </c>
      <c r="I9" s="7" t="s">
        <v>39</v>
      </c>
      <c r="J9" s="7"/>
    </row>
    <row r="10" spans="1:10" x14ac:dyDescent="0.25">
      <c r="A10" s="29">
        <v>43796</v>
      </c>
      <c r="B10" s="30">
        <v>31850</v>
      </c>
      <c r="C10" s="31" t="s">
        <v>91</v>
      </c>
      <c r="D10" s="31"/>
      <c r="G10" s="14">
        <v>43608</v>
      </c>
      <c r="H10" s="12">
        <v>193</v>
      </c>
      <c r="I10" s="7" t="s">
        <v>40</v>
      </c>
      <c r="J10" s="7"/>
    </row>
    <row r="11" spans="1:10" x14ac:dyDescent="0.25">
      <c r="A11" s="29">
        <v>43796</v>
      </c>
      <c r="B11" s="30">
        <v>32630</v>
      </c>
      <c r="C11" s="31" t="s">
        <v>92</v>
      </c>
      <c r="D11" s="31"/>
      <c r="G11" s="14">
        <v>43622</v>
      </c>
      <c r="H11" s="12">
        <v>6000</v>
      </c>
      <c r="I11" s="7" t="s">
        <v>42</v>
      </c>
      <c r="J11" s="7"/>
    </row>
    <row r="12" spans="1:10" x14ac:dyDescent="0.25">
      <c r="A12" s="29">
        <v>43796</v>
      </c>
      <c r="B12" s="35">
        <v>22478</v>
      </c>
      <c r="C12" s="31" t="s">
        <v>93</v>
      </c>
      <c r="D12" s="31"/>
      <c r="G12" s="26">
        <v>43622</v>
      </c>
      <c r="H12" s="12">
        <v>1016.5</v>
      </c>
      <c r="I12" s="7" t="s">
        <v>41</v>
      </c>
      <c r="J12" s="7"/>
    </row>
    <row r="13" spans="1:10" x14ac:dyDescent="0.25">
      <c r="B13" s="36"/>
      <c r="G13" s="14">
        <v>43710</v>
      </c>
      <c r="H13" s="12">
        <v>190</v>
      </c>
      <c r="I13" s="7" t="s">
        <v>56</v>
      </c>
      <c r="J13" s="7"/>
    </row>
    <row r="14" spans="1:10" x14ac:dyDescent="0.25">
      <c r="G14" s="14">
        <v>43717</v>
      </c>
      <c r="H14" s="12">
        <v>21000</v>
      </c>
      <c r="I14" s="7" t="s">
        <v>60</v>
      </c>
      <c r="J14" s="7"/>
    </row>
    <row r="15" spans="1:10" x14ac:dyDescent="0.25">
      <c r="G15" s="14">
        <v>43717</v>
      </c>
      <c r="H15" s="12">
        <v>101</v>
      </c>
      <c r="I15" s="7" t="s">
        <v>61</v>
      </c>
      <c r="J15" s="7"/>
    </row>
    <row r="16" spans="1:10" x14ac:dyDescent="0.25">
      <c r="G16" s="14">
        <v>43719</v>
      </c>
      <c r="H16" s="12">
        <v>678</v>
      </c>
      <c r="I16" s="7" t="s">
        <v>62</v>
      </c>
      <c r="J16" s="7"/>
    </row>
    <row r="17" spans="7:10" x14ac:dyDescent="0.25">
      <c r="G17" s="14">
        <v>43720</v>
      </c>
      <c r="H17" s="12">
        <v>2060</v>
      </c>
      <c r="I17" s="7" t="s">
        <v>63</v>
      </c>
      <c r="J17" s="7"/>
    </row>
    <row r="18" spans="7:10" x14ac:dyDescent="0.25">
      <c r="G18" s="14">
        <v>43720</v>
      </c>
      <c r="H18" s="12">
        <v>1548.4</v>
      </c>
      <c r="I18" s="7" t="s">
        <v>64</v>
      </c>
      <c r="J18" s="7"/>
    </row>
    <row r="19" spans="7:10" x14ac:dyDescent="0.25">
      <c r="G19" s="14">
        <v>43720</v>
      </c>
      <c r="H19" s="12">
        <v>178</v>
      </c>
      <c r="I19" s="7" t="s">
        <v>65</v>
      </c>
      <c r="J19" s="7"/>
    </row>
    <row r="20" spans="7:10" x14ac:dyDescent="0.25">
      <c r="G20" s="26">
        <v>43726</v>
      </c>
      <c r="H20" s="12">
        <v>2800</v>
      </c>
      <c r="I20" s="7" t="s">
        <v>67</v>
      </c>
      <c r="J20" s="7"/>
    </row>
    <row r="21" spans="7:10" x14ac:dyDescent="0.25">
      <c r="G21" s="14">
        <v>43735</v>
      </c>
      <c r="H21" s="12">
        <v>15000</v>
      </c>
      <c r="I21" s="7" t="s">
        <v>68</v>
      </c>
      <c r="J21" s="7"/>
    </row>
    <row r="22" spans="7:10" x14ac:dyDescent="0.25">
      <c r="G22" s="14">
        <v>43735</v>
      </c>
      <c r="H22" s="12">
        <v>182</v>
      </c>
      <c r="I22" s="7" t="s">
        <v>69</v>
      </c>
      <c r="J22" s="7"/>
    </row>
    <row r="23" spans="7:10" x14ac:dyDescent="0.25">
      <c r="G23" s="14">
        <v>43760</v>
      </c>
      <c r="H23" s="12">
        <v>140</v>
      </c>
      <c r="I23" s="7" t="s">
        <v>71</v>
      </c>
      <c r="J23" s="7"/>
    </row>
    <row r="24" spans="7:10" x14ac:dyDescent="0.25">
      <c r="G24" s="14">
        <v>43762</v>
      </c>
      <c r="H24" s="12">
        <v>160</v>
      </c>
      <c r="I24" s="18" t="s">
        <v>72</v>
      </c>
      <c r="J24" s="7"/>
    </row>
    <row r="25" spans="7:10" x14ac:dyDescent="0.25">
      <c r="G25" s="14">
        <v>43795</v>
      </c>
      <c r="H25" s="12">
        <v>121</v>
      </c>
      <c r="I25" s="18" t="s">
        <v>81</v>
      </c>
      <c r="J25" s="7"/>
    </row>
    <row r="26" spans="7:10" x14ac:dyDescent="0.25">
      <c r="G26" s="14">
        <v>43795</v>
      </c>
      <c r="H26" s="12">
        <v>5933</v>
      </c>
      <c r="I26" s="18" t="s">
        <v>82</v>
      </c>
      <c r="J26" s="7"/>
    </row>
    <row r="27" spans="7:10" x14ac:dyDescent="0.25">
      <c r="G27" s="14">
        <v>43795</v>
      </c>
      <c r="H27" s="12">
        <v>7940</v>
      </c>
      <c r="I27" s="18" t="s">
        <v>83</v>
      </c>
      <c r="J27" s="7"/>
    </row>
    <row r="28" spans="7:10" x14ac:dyDescent="0.25">
      <c r="G28" s="26">
        <v>43795</v>
      </c>
      <c r="H28" s="12">
        <v>6750</v>
      </c>
      <c r="I28" s="7" t="s">
        <v>84</v>
      </c>
      <c r="J28" s="7"/>
    </row>
    <row r="29" spans="7:10" x14ac:dyDescent="0.25">
      <c r="G29" s="26">
        <v>43797</v>
      </c>
      <c r="H29" s="12">
        <v>8000</v>
      </c>
      <c r="I29" s="7" t="s">
        <v>85</v>
      </c>
      <c r="J29" s="7"/>
    </row>
    <row r="30" spans="7:10" x14ac:dyDescent="0.25">
      <c r="G30" s="26">
        <v>43801</v>
      </c>
      <c r="H30" s="13">
        <v>24000</v>
      </c>
      <c r="I30" s="7" t="s">
        <v>86</v>
      </c>
      <c r="J30" s="7"/>
    </row>
    <row r="31" spans="7:10" x14ac:dyDescent="0.25">
      <c r="H31" s="19"/>
      <c r="I31" s="7"/>
    </row>
    <row r="32" spans="7:10" x14ac:dyDescent="0.25">
      <c r="H32" s="19"/>
      <c r="I32" s="7"/>
    </row>
    <row r="33" spans="2:11" x14ac:dyDescent="0.25">
      <c r="H33" s="19"/>
    </row>
    <row r="35" spans="2:11" x14ac:dyDescent="0.25">
      <c r="B35" s="20">
        <f>SUM(B4:B31)</f>
        <v>299821</v>
      </c>
      <c r="H35" s="20">
        <f>SUM(H4:H31)</f>
        <v>126597.5</v>
      </c>
      <c r="J35" s="5" t="s">
        <v>87</v>
      </c>
      <c r="K35" s="20">
        <f>A3-B35-H35</f>
        <v>-0.5</v>
      </c>
    </row>
    <row r="41" spans="2:11" x14ac:dyDescent="0.25">
      <c r="D41" s="5"/>
      <c r="E41" s="5"/>
      <c r="F41" s="5"/>
    </row>
  </sheetData>
  <sortState xmlns:xlrd2="http://schemas.microsoft.com/office/spreadsheetml/2017/richdata2" ref="G4:I30">
    <sortCondition ref="G4"/>
  </sortState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topLeftCell="A7" workbookViewId="0">
      <selection activeCell="P23" sqref="P23"/>
    </sheetView>
  </sheetViews>
  <sheetFormatPr defaultRowHeight="15" x14ac:dyDescent="0.25"/>
  <cols>
    <col min="6" max="6" width="9.5703125" customWidth="1"/>
  </cols>
  <sheetData>
    <row r="1" spans="1:9" ht="18.75" x14ac:dyDescent="0.3">
      <c r="A1" s="1" t="s">
        <v>14</v>
      </c>
    </row>
    <row r="3" spans="1:9" x14ac:dyDescent="0.25">
      <c r="A3" s="5">
        <v>0</v>
      </c>
      <c r="B3" t="s">
        <v>15</v>
      </c>
    </row>
    <row r="4" spans="1:9" x14ac:dyDescent="0.25">
      <c r="A4" s="8"/>
      <c r="B4" s="6" t="s">
        <v>28</v>
      </c>
      <c r="F4" s="8"/>
      <c r="G4" s="6" t="s">
        <v>29</v>
      </c>
    </row>
    <row r="5" spans="1:9" x14ac:dyDescent="0.25">
      <c r="A5" s="27">
        <v>43481</v>
      </c>
      <c r="B5" s="28">
        <v>9500</v>
      </c>
      <c r="C5" s="22" t="s">
        <v>30</v>
      </c>
      <c r="D5" s="22"/>
      <c r="F5" s="14">
        <v>43488</v>
      </c>
      <c r="G5" s="11">
        <v>27000</v>
      </c>
      <c r="H5" s="7" t="s">
        <v>19</v>
      </c>
      <c r="I5" s="7"/>
    </row>
    <row r="6" spans="1:9" x14ac:dyDescent="0.25">
      <c r="A6" s="27">
        <v>43494</v>
      </c>
      <c r="B6" s="21">
        <v>10000</v>
      </c>
      <c r="C6" s="22" t="s">
        <v>31</v>
      </c>
      <c r="D6" s="22"/>
      <c r="E6" s="23"/>
      <c r="F6" s="14">
        <v>43567</v>
      </c>
      <c r="G6" s="12">
        <v>13000</v>
      </c>
      <c r="H6" s="7" t="s">
        <v>20</v>
      </c>
      <c r="I6" s="7"/>
    </row>
    <row r="7" spans="1:9" x14ac:dyDescent="0.25">
      <c r="A7" s="27">
        <v>43494</v>
      </c>
      <c r="B7" s="21">
        <v>1240</v>
      </c>
      <c r="C7" s="22" t="s">
        <v>32</v>
      </c>
      <c r="D7" s="22"/>
      <c r="E7" s="23"/>
      <c r="F7" s="14">
        <v>43581</v>
      </c>
      <c r="G7" s="12">
        <v>3000</v>
      </c>
      <c r="H7" s="7" t="s">
        <v>21</v>
      </c>
      <c r="I7" s="7"/>
    </row>
    <row r="8" spans="1:9" x14ac:dyDescent="0.25">
      <c r="A8" s="26">
        <v>43584</v>
      </c>
      <c r="B8" s="12">
        <v>4300</v>
      </c>
      <c r="C8" s="7" t="s">
        <v>33</v>
      </c>
      <c r="D8" s="7"/>
      <c r="F8" s="14">
        <v>43588</v>
      </c>
      <c r="G8" s="12">
        <v>14000</v>
      </c>
      <c r="H8" s="7" t="s">
        <v>22</v>
      </c>
      <c r="I8" s="7"/>
    </row>
    <row r="9" spans="1:9" x14ac:dyDescent="0.25">
      <c r="A9" s="26">
        <v>43588</v>
      </c>
      <c r="B9" s="12">
        <v>16000</v>
      </c>
      <c r="C9" s="7" t="s">
        <v>34</v>
      </c>
      <c r="D9" s="7"/>
      <c r="F9" s="14">
        <v>43600</v>
      </c>
      <c r="G9" s="12">
        <v>5600</v>
      </c>
      <c r="H9" s="7" t="s">
        <v>23</v>
      </c>
      <c r="I9" s="7"/>
    </row>
    <row r="10" spans="1:9" x14ac:dyDescent="0.25">
      <c r="A10" s="26">
        <v>43602</v>
      </c>
      <c r="B10" s="12">
        <v>7500</v>
      </c>
      <c r="C10" s="7" t="s">
        <v>35</v>
      </c>
      <c r="D10" s="7"/>
      <c r="F10" s="14">
        <v>43675</v>
      </c>
      <c r="G10" s="12">
        <v>8000</v>
      </c>
      <c r="H10" s="7" t="s">
        <v>47</v>
      </c>
      <c r="I10" s="7"/>
    </row>
    <row r="11" spans="1:9" x14ac:dyDescent="0.25">
      <c r="A11" s="29">
        <v>43605</v>
      </c>
      <c r="B11" s="30">
        <v>21000</v>
      </c>
      <c r="C11" s="31" t="s">
        <v>36</v>
      </c>
      <c r="D11" s="31"/>
      <c r="E11" s="23"/>
      <c r="F11" s="14">
        <v>43675</v>
      </c>
      <c r="G11" s="12">
        <v>50000</v>
      </c>
      <c r="H11" s="7" t="s">
        <v>49</v>
      </c>
      <c r="I11" s="7"/>
    </row>
    <row r="12" spans="1:9" x14ac:dyDescent="0.25">
      <c r="A12" s="27">
        <v>43605</v>
      </c>
      <c r="B12" s="21">
        <v>378.3</v>
      </c>
      <c r="C12" s="22" t="s">
        <v>37</v>
      </c>
      <c r="D12" s="22"/>
      <c r="E12" s="23"/>
      <c r="F12" s="14">
        <v>43738</v>
      </c>
      <c r="G12" s="12">
        <v>50000</v>
      </c>
      <c r="H12" s="7" t="s">
        <v>46</v>
      </c>
      <c r="I12" s="7"/>
    </row>
    <row r="13" spans="1:9" x14ac:dyDescent="0.25">
      <c r="A13" s="27">
        <v>43606</v>
      </c>
      <c r="B13" s="21">
        <v>1312.3</v>
      </c>
      <c r="C13" s="22" t="s">
        <v>38</v>
      </c>
      <c r="D13" s="22"/>
      <c r="E13" s="23"/>
      <c r="F13" s="14">
        <v>43773</v>
      </c>
      <c r="G13" s="12">
        <v>20000</v>
      </c>
      <c r="H13" s="7" t="s">
        <v>74</v>
      </c>
      <c r="I13" s="7"/>
    </row>
    <row r="14" spans="1:9" x14ac:dyDescent="0.25">
      <c r="A14" s="27">
        <v>43607</v>
      </c>
      <c r="B14" s="21">
        <v>176</v>
      </c>
      <c r="C14" s="22" t="s">
        <v>39</v>
      </c>
      <c r="D14" s="22"/>
      <c r="E14" s="23"/>
      <c r="F14" s="14">
        <v>43795</v>
      </c>
      <c r="G14" s="12">
        <v>16000</v>
      </c>
      <c r="H14" s="7" t="s">
        <v>48</v>
      </c>
      <c r="I14" s="7"/>
    </row>
    <row r="15" spans="1:9" x14ac:dyDescent="0.25">
      <c r="A15" s="27">
        <v>43608</v>
      </c>
      <c r="B15" s="21">
        <v>193</v>
      </c>
      <c r="C15" s="22" t="s">
        <v>40</v>
      </c>
      <c r="D15" s="22"/>
      <c r="E15" s="23"/>
      <c r="F15" s="7"/>
      <c r="G15" s="33"/>
      <c r="H15" s="7"/>
      <c r="I15" s="7"/>
    </row>
    <row r="16" spans="1:9" x14ac:dyDescent="0.25">
      <c r="A16" s="27">
        <v>43622</v>
      </c>
      <c r="B16" s="21">
        <v>6000</v>
      </c>
      <c r="C16" s="22" t="s">
        <v>42</v>
      </c>
      <c r="D16" s="22"/>
      <c r="F16" s="7"/>
      <c r="G16" s="16"/>
      <c r="H16" s="7"/>
      <c r="I16" s="7"/>
    </row>
    <row r="17" spans="1:14" x14ac:dyDescent="0.25">
      <c r="A17" s="27">
        <v>43622</v>
      </c>
      <c r="B17" s="21">
        <v>1016.5</v>
      </c>
      <c r="C17" s="22" t="s">
        <v>41</v>
      </c>
      <c r="D17" s="22"/>
      <c r="E17" s="23"/>
      <c r="F17" s="7"/>
      <c r="G17" s="16"/>
      <c r="H17" s="7"/>
      <c r="I17" s="7"/>
    </row>
    <row r="18" spans="1:14" x14ac:dyDescent="0.25">
      <c r="A18" s="26">
        <v>43623</v>
      </c>
      <c r="B18" s="12">
        <v>4000</v>
      </c>
      <c r="C18" s="7" t="s">
        <v>43</v>
      </c>
      <c r="D18" s="7"/>
      <c r="F18" s="7"/>
      <c r="G18" s="16"/>
      <c r="H18" s="7"/>
      <c r="I18" s="7"/>
    </row>
    <row r="19" spans="1:14" x14ac:dyDescent="0.25">
      <c r="A19" s="26">
        <v>43627</v>
      </c>
      <c r="B19" s="12">
        <v>6800</v>
      </c>
      <c r="C19" s="7" t="s">
        <v>44</v>
      </c>
      <c r="D19" s="7"/>
      <c r="F19" s="7"/>
      <c r="G19" s="16"/>
      <c r="H19" s="7"/>
      <c r="I19" s="7"/>
    </row>
    <row r="20" spans="1:14" x14ac:dyDescent="0.25">
      <c r="A20" s="26">
        <v>43628</v>
      </c>
      <c r="B20" s="12">
        <v>4000</v>
      </c>
      <c r="C20" s="7" t="s">
        <v>45</v>
      </c>
      <c r="D20" s="7"/>
      <c r="F20" s="7"/>
      <c r="G20" s="16"/>
      <c r="H20" s="7"/>
      <c r="I20" s="7"/>
    </row>
    <row r="21" spans="1:14" x14ac:dyDescent="0.25">
      <c r="A21" s="27">
        <v>43710</v>
      </c>
      <c r="B21" s="21">
        <v>190</v>
      </c>
      <c r="C21" s="22" t="s">
        <v>56</v>
      </c>
      <c r="D21" s="22"/>
      <c r="E21" s="23"/>
      <c r="F21" s="7"/>
      <c r="G21" s="16"/>
      <c r="H21" s="7"/>
      <c r="I21" s="7"/>
    </row>
    <row r="22" spans="1:14" x14ac:dyDescent="0.25">
      <c r="A22" s="27">
        <v>43717</v>
      </c>
      <c r="B22" s="21">
        <v>21000</v>
      </c>
      <c r="C22" s="22" t="s">
        <v>60</v>
      </c>
      <c r="D22" s="22"/>
      <c r="E22" s="23"/>
      <c r="F22" s="7"/>
      <c r="G22" s="16"/>
      <c r="H22" s="7"/>
      <c r="I22" s="7"/>
    </row>
    <row r="23" spans="1:14" x14ac:dyDescent="0.25">
      <c r="A23" s="27">
        <v>43717</v>
      </c>
      <c r="B23" s="21">
        <v>101</v>
      </c>
      <c r="C23" s="22" t="s">
        <v>61</v>
      </c>
      <c r="D23" s="22"/>
      <c r="E23" s="23"/>
      <c r="F23" s="7"/>
      <c r="G23" s="16"/>
      <c r="H23" s="7"/>
      <c r="I23" s="7"/>
    </row>
    <row r="24" spans="1:14" x14ac:dyDescent="0.25">
      <c r="A24" s="27">
        <v>43719</v>
      </c>
      <c r="B24" s="21">
        <v>678</v>
      </c>
      <c r="C24" s="22" t="s">
        <v>62</v>
      </c>
      <c r="D24" s="22"/>
      <c r="E24" s="23"/>
      <c r="F24" s="7"/>
      <c r="G24" s="16"/>
      <c r="H24" s="7"/>
      <c r="I24" s="7"/>
    </row>
    <row r="25" spans="1:14" x14ac:dyDescent="0.25">
      <c r="A25" s="27">
        <v>43720</v>
      </c>
      <c r="B25" s="21">
        <v>2060</v>
      </c>
      <c r="C25" s="22" t="s">
        <v>63</v>
      </c>
      <c r="D25" s="22"/>
      <c r="E25" s="23"/>
      <c r="F25" s="7"/>
      <c r="G25" s="16"/>
      <c r="H25" s="7"/>
      <c r="I25" s="7"/>
    </row>
    <row r="26" spans="1:14" x14ac:dyDescent="0.25">
      <c r="A26" s="27">
        <v>43720</v>
      </c>
      <c r="B26" s="21">
        <v>1548.4</v>
      </c>
      <c r="C26" s="22" t="s">
        <v>64</v>
      </c>
      <c r="D26" s="22"/>
      <c r="E26" s="23"/>
      <c r="F26" s="7"/>
      <c r="G26" s="16"/>
      <c r="H26" s="7"/>
      <c r="I26" s="7"/>
    </row>
    <row r="27" spans="1:14" x14ac:dyDescent="0.25">
      <c r="A27" s="27">
        <v>43720</v>
      </c>
      <c r="B27" s="21">
        <v>178</v>
      </c>
      <c r="C27" s="22" t="s">
        <v>65</v>
      </c>
      <c r="D27" s="22"/>
      <c r="E27" s="23"/>
      <c r="F27" s="7"/>
      <c r="G27" s="16"/>
      <c r="H27" s="7"/>
      <c r="I27" s="7"/>
    </row>
    <row r="28" spans="1:14" x14ac:dyDescent="0.25">
      <c r="A28" s="26">
        <v>43721</v>
      </c>
      <c r="B28" s="12">
        <v>4400</v>
      </c>
      <c r="C28" s="7" t="s">
        <v>66</v>
      </c>
      <c r="D28" s="7"/>
      <c r="F28" s="7"/>
      <c r="G28" s="16"/>
      <c r="H28" s="7"/>
      <c r="I28" s="7"/>
    </row>
    <row r="29" spans="1:14" x14ac:dyDescent="0.25">
      <c r="A29" s="27">
        <v>43726</v>
      </c>
      <c r="B29" s="21">
        <v>2800</v>
      </c>
      <c r="C29" s="22" t="s">
        <v>67</v>
      </c>
      <c r="D29" s="22"/>
      <c r="F29" s="7"/>
      <c r="G29" s="16"/>
      <c r="H29" s="7"/>
      <c r="I29" s="7"/>
    </row>
    <row r="30" spans="1:14" x14ac:dyDescent="0.25">
      <c r="A30" s="27">
        <v>43735</v>
      </c>
      <c r="B30" s="21">
        <v>15000</v>
      </c>
      <c r="C30" s="22" t="s">
        <v>68</v>
      </c>
      <c r="D30" s="22"/>
      <c r="E30" s="23"/>
      <c r="F30" s="7"/>
      <c r="G30" s="16"/>
      <c r="H30" s="7"/>
      <c r="I30" s="7"/>
      <c r="M30" s="27"/>
    </row>
    <row r="31" spans="1:14" x14ac:dyDescent="0.25">
      <c r="A31" s="27">
        <v>43735</v>
      </c>
      <c r="B31" s="21">
        <v>182</v>
      </c>
      <c r="C31" s="22" t="s">
        <v>69</v>
      </c>
      <c r="D31" s="22"/>
      <c r="E31" s="23"/>
      <c r="F31" s="7"/>
      <c r="G31" s="16"/>
      <c r="H31" s="7"/>
      <c r="I31" s="7"/>
      <c r="M31" s="27"/>
      <c r="N31" s="23"/>
    </row>
    <row r="32" spans="1:14" x14ac:dyDescent="0.25">
      <c r="A32" s="26">
        <v>43754</v>
      </c>
      <c r="B32" s="12">
        <v>4000</v>
      </c>
      <c r="C32" s="7" t="s">
        <v>70</v>
      </c>
      <c r="D32" s="7"/>
      <c r="F32" s="7"/>
      <c r="G32" s="16"/>
      <c r="H32" s="7"/>
      <c r="I32" s="7"/>
      <c r="M32" s="27"/>
      <c r="N32" s="23"/>
    </row>
    <row r="33" spans="1:10" x14ac:dyDescent="0.25">
      <c r="A33" s="27">
        <v>43760</v>
      </c>
      <c r="B33" s="21">
        <v>140</v>
      </c>
      <c r="C33" s="22" t="s">
        <v>71</v>
      </c>
      <c r="D33" s="22"/>
      <c r="F33" s="7"/>
      <c r="G33" s="16"/>
      <c r="H33" s="7"/>
      <c r="I33" s="7"/>
    </row>
    <row r="34" spans="1:10" x14ac:dyDescent="0.25">
      <c r="A34" s="27">
        <v>43762</v>
      </c>
      <c r="B34" s="21">
        <v>160</v>
      </c>
      <c r="C34" s="24" t="s">
        <v>72</v>
      </c>
      <c r="D34" s="22"/>
      <c r="F34" s="7"/>
      <c r="G34" s="16"/>
      <c r="H34" s="7"/>
      <c r="I34" s="7"/>
    </row>
    <row r="35" spans="1:10" x14ac:dyDescent="0.25">
      <c r="A35" s="26">
        <v>43773</v>
      </c>
      <c r="B35" s="12">
        <v>4000</v>
      </c>
      <c r="C35" s="7" t="s">
        <v>73</v>
      </c>
      <c r="D35" s="7"/>
      <c r="F35" s="7"/>
      <c r="G35" s="16"/>
      <c r="H35" s="7"/>
      <c r="I35" s="7"/>
    </row>
    <row r="36" spans="1:10" x14ac:dyDescent="0.25">
      <c r="A36" s="26">
        <v>43788</v>
      </c>
      <c r="B36" s="12">
        <v>4000</v>
      </c>
      <c r="C36" s="7" t="s">
        <v>80</v>
      </c>
      <c r="D36" s="7"/>
      <c r="F36" s="7"/>
      <c r="G36" s="16"/>
      <c r="H36" s="7"/>
      <c r="I36" s="7"/>
    </row>
    <row r="37" spans="1:10" x14ac:dyDescent="0.25">
      <c r="A37" s="27">
        <v>43795</v>
      </c>
      <c r="B37" s="21">
        <v>121</v>
      </c>
      <c r="C37" s="22" t="s">
        <v>81</v>
      </c>
      <c r="D37" s="7"/>
      <c r="F37" s="7"/>
      <c r="G37" s="16"/>
      <c r="H37" s="7"/>
      <c r="I37" s="7"/>
    </row>
    <row r="38" spans="1:10" x14ac:dyDescent="0.25">
      <c r="A38" s="27">
        <v>43795</v>
      </c>
      <c r="B38" s="21">
        <v>5933</v>
      </c>
      <c r="C38" s="22" t="s">
        <v>82</v>
      </c>
      <c r="D38" s="22"/>
      <c r="E38" s="23"/>
      <c r="F38" s="7"/>
      <c r="G38" s="16"/>
      <c r="H38" s="7"/>
      <c r="I38" s="7"/>
    </row>
    <row r="39" spans="1:10" x14ac:dyDescent="0.25">
      <c r="A39" s="27">
        <v>43795</v>
      </c>
      <c r="B39" s="21">
        <v>7940</v>
      </c>
      <c r="C39" s="22" t="s">
        <v>83</v>
      </c>
      <c r="D39" s="22"/>
      <c r="E39" s="23"/>
      <c r="F39" s="7"/>
      <c r="G39" s="16"/>
      <c r="H39" s="7"/>
      <c r="I39" s="7"/>
    </row>
    <row r="40" spans="1:10" x14ac:dyDescent="0.25">
      <c r="A40" s="34">
        <v>43795</v>
      </c>
      <c r="B40" s="21">
        <v>6750</v>
      </c>
      <c r="C40" s="22" t="s">
        <v>84</v>
      </c>
      <c r="D40" s="22"/>
      <c r="F40" s="7"/>
      <c r="G40" s="16"/>
      <c r="H40" s="7"/>
      <c r="I40" s="7"/>
    </row>
    <row r="41" spans="1:10" x14ac:dyDescent="0.25">
      <c r="A41" s="27">
        <v>43797</v>
      </c>
      <c r="B41" s="21">
        <v>8000</v>
      </c>
      <c r="C41" s="22" t="s">
        <v>85</v>
      </c>
      <c r="D41" s="22"/>
      <c r="E41" s="23"/>
      <c r="F41" s="7"/>
      <c r="G41" s="16"/>
      <c r="H41" s="7"/>
      <c r="I41" s="7"/>
    </row>
    <row r="42" spans="1:10" x14ac:dyDescent="0.25">
      <c r="A42" s="27">
        <v>43801</v>
      </c>
      <c r="B42" s="32">
        <v>24000</v>
      </c>
      <c r="C42" s="22" t="s">
        <v>86</v>
      </c>
      <c r="D42" s="22"/>
      <c r="E42" s="23"/>
      <c r="F42" s="7"/>
      <c r="G42" s="16"/>
      <c r="H42" s="7"/>
      <c r="I42" s="7"/>
    </row>
    <row r="43" spans="1:10" x14ac:dyDescent="0.25">
      <c r="A43" s="7"/>
      <c r="B43" s="16"/>
      <c r="C43" s="7"/>
      <c r="D43" s="7"/>
      <c r="F43" s="7"/>
      <c r="G43" s="16"/>
      <c r="H43" s="7"/>
      <c r="I43" s="7"/>
    </row>
    <row r="44" spans="1:10" x14ac:dyDescent="0.25">
      <c r="A44" s="7"/>
      <c r="B44" s="15">
        <f>SUM(B5:B42)</f>
        <v>206597.5</v>
      </c>
      <c r="C44" s="10"/>
      <c r="D44" s="10"/>
      <c r="E44" s="5"/>
      <c r="F44" s="10"/>
      <c r="G44" s="15">
        <f>SUM(G5:G42)</f>
        <v>206600</v>
      </c>
      <c r="H44" s="7"/>
      <c r="I44" s="7"/>
    </row>
    <row r="45" spans="1:10" x14ac:dyDescent="0.25">
      <c r="A45" s="7"/>
      <c r="B45" s="7"/>
      <c r="C45" s="7"/>
      <c r="D45" s="7"/>
      <c r="E45" s="7"/>
      <c r="F45" s="7"/>
      <c r="G45" s="7"/>
      <c r="H45" s="7"/>
      <c r="I45" s="7"/>
    </row>
    <row r="46" spans="1:10" x14ac:dyDescent="0.25">
      <c r="A46" s="7"/>
      <c r="B46" s="7"/>
      <c r="C46" s="7"/>
      <c r="D46" s="7"/>
      <c r="F46" s="7" t="s">
        <v>16</v>
      </c>
      <c r="G46" s="7"/>
      <c r="H46" s="7"/>
      <c r="I46" s="10" t="s">
        <v>4</v>
      </c>
      <c r="J46" s="15">
        <f>A3-B44+G44</f>
        <v>2.5</v>
      </c>
    </row>
  </sheetData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workbookViewId="0">
      <selection activeCell="K22" sqref="K22"/>
    </sheetView>
  </sheetViews>
  <sheetFormatPr defaultRowHeight="15" x14ac:dyDescent="0.25"/>
  <cols>
    <col min="5" max="5" width="9.140625" style="8"/>
  </cols>
  <sheetData>
    <row r="1" spans="1:18" ht="18.75" x14ac:dyDescent="0.3">
      <c r="A1" s="1" t="s">
        <v>17</v>
      </c>
    </row>
    <row r="3" spans="1:18" x14ac:dyDescent="0.25">
      <c r="A3" s="5">
        <v>172.55</v>
      </c>
      <c r="B3" t="s">
        <v>12</v>
      </c>
    </row>
    <row r="4" spans="1:18" x14ac:dyDescent="0.25">
      <c r="B4" s="6" t="s">
        <v>6</v>
      </c>
      <c r="G4" s="6" t="s">
        <v>5</v>
      </c>
    </row>
    <row r="5" spans="1:18" x14ac:dyDescent="0.25">
      <c r="A5" s="26">
        <v>43487</v>
      </c>
      <c r="B5" s="11">
        <v>62500</v>
      </c>
      <c r="C5" s="7" t="s">
        <v>18</v>
      </c>
      <c r="D5" s="7"/>
      <c r="E5" s="7"/>
      <c r="F5" s="14">
        <v>43488</v>
      </c>
      <c r="G5" s="11">
        <v>27000</v>
      </c>
      <c r="H5" s="7" t="s">
        <v>19</v>
      </c>
      <c r="I5" s="7"/>
      <c r="J5" s="7"/>
    </row>
    <row r="6" spans="1:18" x14ac:dyDescent="0.25">
      <c r="A6" s="26">
        <v>43619</v>
      </c>
      <c r="B6" s="12">
        <v>6</v>
      </c>
      <c r="C6" s="7" t="s">
        <v>25</v>
      </c>
      <c r="D6" s="7"/>
      <c r="E6" s="7"/>
      <c r="F6" s="14">
        <v>43567</v>
      </c>
      <c r="G6" s="12">
        <v>13000</v>
      </c>
      <c r="H6" s="7" t="s">
        <v>20</v>
      </c>
      <c r="I6" s="7"/>
      <c r="J6" s="7"/>
    </row>
    <row r="7" spans="1:18" x14ac:dyDescent="0.25">
      <c r="A7" s="26">
        <v>43619</v>
      </c>
      <c r="B7" s="12">
        <v>91</v>
      </c>
      <c r="C7" s="7" t="s">
        <v>26</v>
      </c>
      <c r="D7" s="7"/>
      <c r="E7" s="7"/>
      <c r="F7" s="14">
        <v>43581</v>
      </c>
      <c r="G7" s="12">
        <v>3000</v>
      </c>
      <c r="H7" s="7" t="s">
        <v>21</v>
      </c>
      <c r="I7" s="7"/>
      <c r="J7" s="7"/>
      <c r="P7" s="16"/>
      <c r="Q7" s="7"/>
      <c r="R7" s="7"/>
    </row>
    <row r="8" spans="1:18" x14ac:dyDescent="0.25">
      <c r="A8" s="26">
        <v>43675</v>
      </c>
      <c r="B8" s="12">
        <v>80000</v>
      </c>
      <c r="C8" s="7" t="s">
        <v>57</v>
      </c>
      <c r="D8" s="7"/>
      <c r="E8" s="7"/>
      <c r="F8" s="14">
        <v>43588</v>
      </c>
      <c r="G8" s="12">
        <v>14000</v>
      </c>
      <c r="H8" s="7" t="s">
        <v>22</v>
      </c>
      <c r="I8" s="7"/>
      <c r="J8" s="7"/>
      <c r="P8" s="16"/>
      <c r="Q8" s="7"/>
      <c r="R8" s="7"/>
    </row>
    <row r="9" spans="1:18" x14ac:dyDescent="0.25">
      <c r="A9" s="26">
        <v>43734</v>
      </c>
      <c r="B9" s="12">
        <v>426418</v>
      </c>
      <c r="C9" s="7" t="s">
        <v>58</v>
      </c>
      <c r="D9" s="7"/>
      <c r="E9" s="7"/>
      <c r="F9" s="14">
        <v>43600</v>
      </c>
      <c r="G9" s="12">
        <v>5600</v>
      </c>
      <c r="H9" s="7" t="s">
        <v>23</v>
      </c>
      <c r="I9" s="7"/>
      <c r="J9" s="7"/>
      <c r="P9" s="16"/>
      <c r="Q9" s="7"/>
      <c r="R9" s="7"/>
    </row>
    <row r="10" spans="1:18" x14ac:dyDescent="0.25">
      <c r="A10" s="26">
        <v>43795</v>
      </c>
      <c r="B10" s="12">
        <v>8319</v>
      </c>
      <c r="C10" s="7" t="s">
        <v>78</v>
      </c>
      <c r="D10" s="7"/>
      <c r="E10" s="7"/>
      <c r="F10" s="14">
        <v>43616</v>
      </c>
      <c r="G10" s="12">
        <v>7.0000000000000007E-2</v>
      </c>
      <c r="H10" s="7" t="s">
        <v>24</v>
      </c>
      <c r="I10" s="7"/>
      <c r="J10" s="7"/>
      <c r="P10" s="16"/>
      <c r="Q10" s="7"/>
      <c r="R10" s="7"/>
    </row>
    <row r="11" spans="1:18" x14ac:dyDescent="0.25">
      <c r="A11" s="7"/>
      <c r="B11" s="12"/>
      <c r="C11" s="7"/>
      <c r="D11" s="7"/>
      <c r="E11" s="7"/>
      <c r="F11" s="14">
        <v>43646</v>
      </c>
      <c r="G11" s="12">
        <v>0.13</v>
      </c>
      <c r="H11" s="7" t="s">
        <v>27</v>
      </c>
      <c r="I11" s="7"/>
      <c r="J11" s="7"/>
      <c r="P11" s="16"/>
      <c r="Q11" s="7"/>
      <c r="R11" s="7"/>
    </row>
    <row r="12" spans="1:18" x14ac:dyDescent="0.25">
      <c r="A12" s="7"/>
      <c r="B12" s="12"/>
      <c r="C12" s="7"/>
      <c r="D12" s="7"/>
      <c r="E12" s="7"/>
      <c r="F12" s="26">
        <v>43675</v>
      </c>
      <c r="G12" s="12">
        <v>8000</v>
      </c>
      <c r="H12" s="17" t="s">
        <v>46</v>
      </c>
      <c r="I12" s="7"/>
      <c r="J12" s="7"/>
      <c r="P12" s="16"/>
      <c r="Q12" s="7"/>
      <c r="R12" s="7"/>
    </row>
    <row r="13" spans="1:18" x14ac:dyDescent="0.25">
      <c r="A13" s="7"/>
      <c r="B13" s="12"/>
      <c r="C13" s="7"/>
      <c r="D13" s="7"/>
      <c r="E13" s="7"/>
      <c r="F13" s="27">
        <v>43675</v>
      </c>
      <c r="G13" s="21">
        <v>71850</v>
      </c>
      <c r="H13" s="22" t="s">
        <v>51</v>
      </c>
      <c r="I13" s="22"/>
      <c r="J13" s="7"/>
      <c r="P13" s="16"/>
      <c r="Q13" s="7"/>
      <c r="R13" s="7"/>
    </row>
    <row r="14" spans="1:18" x14ac:dyDescent="0.25">
      <c r="A14" s="7"/>
      <c r="B14" s="12"/>
      <c r="C14" s="7"/>
      <c r="D14" s="7"/>
      <c r="E14" s="7"/>
      <c r="F14" s="26">
        <v>43735</v>
      </c>
      <c r="G14" s="12">
        <v>50000</v>
      </c>
      <c r="H14" s="7" t="s">
        <v>48</v>
      </c>
      <c r="I14" s="7"/>
      <c r="J14" s="7"/>
      <c r="P14" s="16"/>
      <c r="Q14" s="7"/>
      <c r="R14" s="7"/>
    </row>
    <row r="15" spans="1:18" x14ac:dyDescent="0.25">
      <c r="A15" s="7"/>
      <c r="B15" s="12"/>
      <c r="C15" s="7"/>
      <c r="D15" s="7"/>
      <c r="E15" s="7"/>
      <c r="F15" s="27">
        <v>43735</v>
      </c>
      <c r="G15" s="21">
        <v>31540</v>
      </c>
      <c r="H15" s="25" t="s">
        <v>52</v>
      </c>
      <c r="I15" s="22"/>
      <c r="J15" s="7"/>
      <c r="P15" s="16"/>
      <c r="Q15" s="7"/>
      <c r="R15" s="7"/>
    </row>
    <row r="16" spans="1:18" x14ac:dyDescent="0.25">
      <c r="A16" s="7"/>
      <c r="B16" s="12"/>
      <c r="C16" s="7"/>
      <c r="D16" s="7"/>
      <c r="E16" s="7"/>
      <c r="F16" s="26">
        <v>43735</v>
      </c>
      <c r="G16" s="12">
        <v>62500</v>
      </c>
      <c r="H16" s="7" t="s">
        <v>53</v>
      </c>
      <c r="I16" s="7"/>
      <c r="J16" s="7"/>
      <c r="P16" s="16"/>
      <c r="Q16" s="7"/>
      <c r="R16" s="7"/>
    </row>
    <row r="17" spans="1:10" x14ac:dyDescent="0.25">
      <c r="A17" s="7"/>
      <c r="B17" s="12"/>
      <c r="C17" s="7"/>
      <c r="D17" s="7"/>
      <c r="E17" s="7"/>
      <c r="F17" s="26">
        <v>43738</v>
      </c>
      <c r="G17" s="12">
        <v>50000</v>
      </c>
      <c r="H17" s="7" t="s">
        <v>50</v>
      </c>
      <c r="I17" s="7"/>
      <c r="J17" s="7"/>
    </row>
    <row r="18" spans="1:10" x14ac:dyDescent="0.25">
      <c r="A18" s="7"/>
      <c r="B18" s="12"/>
      <c r="C18" s="7"/>
      <c r="D18" s="7"/>
      <c r="E18" s="7"/>
      <c r="F18" s="26">
        <v>43738</v>
      </c>
      <c r="G18" s="12">
        <v>1330</v>
      </c>
      <c r="H18" s="7" t="s">
        <v>54</v>
      </c>
      <c r="I18" s="7"/>
      <c r="J18" s="7"/>
    </row>
    <row r="19" spans="1:10" x14ac:dyDescent="0.25">
      <c r="A19" s="7"/>
      <c r="B19" s="12"/>
      <c r="C19" s="7"/>
      <c r="D19" s="7"/>
      <c r="E19" s="7"/>
      <c r="F19" s="26">
        <v>43738</v>
      </c>
      <c r="G19" s="12">
        <v>6989</v>
      </c>
      <c r="H19" s="7" t="s">
        <v>55</v>
      </c>
      <c r="I19" s="7"/>
      <c r="J19" s="7"/>
    </row>
    <row r="20" spans="1:10" x14ac:dyDescent="0.25">
      <c r="A20" s="7"/>
      <c r="B20" s="12"/>
      <c r="C20" s="7"/>
      <c r="D20" s="7"/>
      <c r="E20" s="7"/>
      <c r="F20" s="26">
        <v>43739</v>
      </c>
      <c r="G20" s="12">
        <v>97</v>
      </c>
      <c r="H20" s="7" t="s">
        <v>59</v>
      </c>
      <c r="I20" s="7"/>
      <c r="J20" s="7"/>
    </row>
    <row r="21" spans="1:10" x14ac:dyDescent="0.25">
      <c r="A21" s="7"/>
      <c r="B21" s="12"/>
      <c r="C21" s="7"/>
      <c r="D21" s="7"/>
      <c r="E21" s="7"/>
      <c r="F21" s="27">
        <v>43758</v>
      </c>
      <c r="G21" s="21">
        <v>10360</v>
      </c>
      <c r="H21" s="22" t="s">
        <v>75</v>
      </c>
      <c r="I21" s="22"/>
      <c r="J21" s="7"/>
    </row>
    <row r="22" spans="1:10" x14ac:dyDescent="0.25">
      <c r="A22" s="7"/>
      <c r="B22" s="12"/>
      <c r="C22" s="7"/>
      <c r="D22" s="7"/>
      <c r="E22" s="7"/>
      <c r="F22" s="26">
        <v>43773</v>
      </c>
      <c r="G22" s="12">
        <v>20000</v>
      </c>
      <c r="H22" s="7" t="s">
        <v>76</v>
      </c>
      <c r="I22" s="7"/>
      <c r="J22" s="7"/>
    </row>
    <row r="23" spans="1:10" x14ac:dyDescent="0.25">
      <c r="A23" s="7"/>
      <c r="B23" s="12"/>
      <c r="C23" s="7"/>
      <c r="D23" s="7"/>
      <c r="E23" s="7"/>
      <c r="F23" s="26">
        <v>43795</v>
      </c>
      <c r="G23" s="12">
        <v>16000</v>
      </c>
      <c r="H23" s="7" t="s">
        <v>77</v>
      </c>
      <c r="I23" s="7"/>
      <c r="J23" s="7"/>
    </row>
    <row r="24" spans="1:10" x14ac:dyDescent="0.25">
      <c r="A24" s="7"/>
      <c r="B24" s="12"/>
      <c r="C24" s="7"/>
      <c r="D24" s="7"/>
      <c r="E24" s="7"/>
      <c r="F24" s="27">
        <v>43796</v>
      </c>
      <c r="G24" s="21">
        <v>28193</v>
      </c>
      <c r="H24" s="22" t="s">
        <v>88</v>
      </c>
      <c r="I24" s="22"/>
      <c r="J24" s="7"/>
    </row>
    <row r="25" spans="1:10" x14ac:dyDescent="0.25">
      <c r="A25" s="7"/>
      <c r="B25" s="12"/>
      <c r="C25" s="7"/>
      <c r="D25" s="7"/>
      <c r="E25" s="7"/>
      <c r="F25" s="27">
        <v>43796</v>
      </c>
      <c r="G25" s="21">
        <v>35790</v>
      </c>
      <c r="H25" s="22" t="s">
        <v>89</v>
      </c>
      <c r="I25" s="22"/>
      <c r="J25" s="7"/>
    </row>
    <row r="26" spans="1:10" x14ac:dyDescent="0.25">
      <c r="A26" s="7"/>
      <c r="B26" s="12"/>
      <c r="C26" s="7"/>
      <c r="D26" s="7"/>
      <c r="E26" s="7"/>
      <c r="F26" s="27">
        <v>43796</v>
      </c>
      <c r="G26" s="21">
        <v>35130</v>
      </c>
      <c r="H26" s="22" t="s">
        <v>90</v>
      </c>
      <c r="I26" s="22"/>
      <c r="J26" s="7"/>
    </row>
    <row r="27" spans="1:10" x14ac:dyDescent="0.25">
      <c r="A27" s="7"/>
      <c r="B27" s="12"/>
      <c r="C27" s="7"/>
      <c r="D27" s="7"/>
      <c r="E27" s="7"/>
      <c r="F27" s="27">
        <v>43796</v>
      </c>
      <c r="G27" s="21">
        <v>31850</v>
      </c>
      <c r="H27" s="22" t="s">
        <v>91</v>
      </c>
      <c r="I27" s="22"/>
      <c r="J27" s="7"/>
    </row>
    <row r="28" spans="1:10" x14ac:dyDescent="0.25">
      <c r="A28" s="7"/>
      <c r="B28" s="12"/>
      <c r="C28" s="7"/>
      <c r="D28" s="7"/>
      <c r="E28" s="7"/>
      <c r="F28" s="27">
        <v>43796</v>
      </c>
      <c r="G28" s="21">
        <v>32630</v>
      </c>
      <c r="H28" s="22" t="s">
        <v>92</v>
      </c>
      <c r="I28" s="22"/>
      <c r="J28" s="7"/>
    </row>
    <row r="29" spans="1:10" x14ac:dyDescent="0.25">
      <c r="A29" s="7"/>
      <c r="B29" s="13"/>
      <c r="C29" s="7"/>
      <c r="D29" s="7"/>
      <c r="E29" s="7"/>
      <c r="F29" s="27">
        <v>43796</v>
      </c>
      <c r="G29" s="32">
        <v>22478</v>
      </c>
      <c r="H29" s="22" t="s">
        <v>93</v>
      </c>
      <c r="I29" s="22"/>
      <c r="J29" s="7"/>
    </row>
    <row r="30" spans="1:10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25">
      <c r="A31" s="5" t="s">
        <v>7</v>
      </c>
      <c r="B31" s="15">
        <f>SUM(B5:B29)</f>
        <v>577334</v>
      </c>
      <c r="E31" s="5"/>
      <c r="F31" s="5" t="s">
        <v>8</v>
      </c>
      <c r="G31" s="15">
        <f>SUM(G5:G29)</f>
        <v>577337.19999999995</v>
      </c>
      <c r="H31" s="10" t="s">
        <v>13</v>
      </c>
      <c r="I31" s="10"/>
      <c r="J31" s="15">
        <f>A3+B31-G31</f>
        <v>169.35000000009313</v>
      </c>
    </row>
  </sheetData>
  <phoneticPr fontId="6" type="noConversion"/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"/>
  <sheetViews>
    <sheetView workbookViewId="0">
      <selection activeCell="Q22" sqref="Q22"/>
    </sheetView>
  </sheetViews>
  <sheetFormatPr defaultRowHeight="15" x14ac:dyDescent="0.25"/>
  <cols>
    <col min="1" max="1" width="10.140625" bestFit="1" customWidth="1"/>
    <col min="3" max="5" width="9.42578125" customWidth="1"/>
    <col min="6" max="7" width="10.140625" bestFit="1" customWidth="1"/>
    <col min="9" max="9" width="10" customWidth="1"/>
  </cols>
  <sheetData>
    <row r="1" spans="1:9" ht="18.75" x14ac:dyDescent="0.3">
      <c r="A1" s="1" t="s">
        <v>11</v>
      </c>
    </row>
    <row r="2" spans="1:9" ht="18.75" x14ac:dyDescent="0.3">
      <c r="A2" s="1"/>
    </row>
    <row r="3" spans="1:9" ht="18.75" x14ac:dyDescent="0.3">
      <c r="A3" s="1" t="s">
        <v>9</v>
      </c>
    </row>
    <row r="4" spans="1:9" x14ac:dyDescent="0.25">
      <c r="B4" s="6" t="s">
        <v>3</v>
      </c>
      <c r="G4" s="6" t="s">
        <v>2</v>
      </c>
    </row>
    <row r="5" spans="1:9" x14ac:dyDescent="0.25">
      <c r="A5" s="9">
        <v>43675</v>
      </c>
      <c r="B5" s="2">
        <v>80000</v>
      </c>
      <c r="C5" t="s">
        <v>94</v>
      </c>
      <c r="F5" s="9">
        <v>43584</v>
      </c>
      <c r="G5" s="2">
        <v>4300</v>
      </c>
      <c r="H5" t="s">
        <v>96</v>
      </c>
      <c r="I5" t="s">
        <v>97</v>
      </c>
    </row>
    <row r="6" spans="1:9" x14ac:dyDescent="0.25">
      <c r="B6" s="3"/>
      <c r="C6" t="s">
        <v>95</v>
      </c>
      <c r="F6" s="9">
        <v>43588</v>
      </c>
      <c r="G6" s="3">
        <v>16000</v>
      </c>
      <c r="H6" t="s">
        <v>98</v>
      </c>
      <c r="I6" t="s">
        <v>99</v>
      </c>
    </row>
    <row r="7" spans="1:9" x14ac:dyDescent="0.25">
      <c r="B7" s="3"/>
      <c r="F7" s="9">
        <v>43602</v>
      </c>
      <c r="G7" s="3">
        <v>7500</v>
      </c>
      <c r="H7" t="s">
        <v>100</v>
      </c>
      <c r="I7" t="s">
        <v>101</v>
      </c>
    </row>
    <row r="8" spans="1:9" x14ac:dyDescent="0.25">
      <c r="B8" s="3"/>
      <c r="F8" s="9">
        <v>43605</v>
      </c>
      <c r="G8" s="3">
        <v>21000</v>
      </c>
      <c r="H8" t="s">
        <v>102</v>
      </c>
      <c r="I8" t="s">
        <v>103</v>
      </c>
    </row>
    <row r="9" spans="1:9" x14ac:dyDescent="0.25">
      <c r="B9" s="3"/>
      <c r="F9" s="9">
        <v>43623</v>
      </c>
      <c r="G9" s="3">
        <v>4000</v>
      </c>
      <c r="H9" t="s">
        <v>104</v>
      </c>
      <c r="I9" t="s">
        <v>105</v>
      </c>
    </row>
    <row r="10" spans="1:9" x14ac:dyDescent="0.25">
      <c r="B10" s="3"/>
      <c r="F10" s="9">
        <v>43627</v>
      </c>
      <c r="G10" s="3">
        <v>6800</v>
      </c>
      <c r="H10" t="s">
        <v>106</v>
      </c>
      <c r="I10" t="s">
        <v>107</v>
      </c>
    </row>
    <row r="11" spans="1:9" x14ac:dyDescent="0.25">
      <c r="B11" s="3"/>
      <c r="F11" s="9">
        <v>43628</v>
      </c>
      <c r="G11" s="3">
        <v>4000</v>
      </c>
      <c r="H11" t="s">
        <v>108</v>
      </c>
      <c r="I11" t="s">
        <v>109</v>
      </c>
    </row>
    <row r="12" spans="1:9" x14ac:dyDescent="0.25">
      <c r="B12" s="3"/>
      <c r="F12" s="9">
        <v>43721</v>
      </c>
      <c r="G12" s="3">
        <v>4400</v>
      </c>
      <c r="H12" t="s">
        <v>110</v>
      </c>
      <c r="I12" t="s">
        <v>111</v>
      </c>
    </row>
    <row r="13" spans="1:9" x14ac:dyDescent="0.25">
      <c r="B13" s="3"/>
      <c r="F13" s="9">
        <v>43754</v>
      </c>
      <c r="G13" s="3">
        <v>4000</v>
      </c>
      <c r="H13" t="s">
        <v>112</v>
      </c>
      <c r="I13" t="s">
        <v>113</v>
      </c>
    </row>
    <row r="14" spans="1:9" x14ac:dyDescent="0.25">
      <c r="B14" s="3"/>
      <c r="F14" s="9">
        <v>43773</v>
      </c>
      <c r="G14" s="3">
        <v>4000</v>
      </c>
      <c r="H14" t="s">
        <v>114</v>
      </c>
      <c r="I14" t="s">
        <v>115</v>
      </c>
    </row>
    <row r="15" spans="1:9" x14ac:dyDescent="0.25">
      <c r="B15" s="4"/>
      <c r="F15" s="9">
        <v>43788</v>
      </c>
      <c r="G15" s="4">
        <v>4000</v>
      </c>
      <c r="H15" t="s">
        <v>116</v>
      </c>
      <c r="I15" t="s">
        <v>117</v>
      </c>
    </row>
    <row r="17" spans="1:8" x14ac:dyDescent="0.25">
      <c r="B17" s="5">
        <f>SUM(B5:B15)</f>
        <v>80000</v>
      </c>
      <c r="G17" s="5">
        <f>SUM(G5:G15)</f>
        <v>80000</v>
      </c>
      <c r="H17" s="5"/>
    </row>
    <row r="19" spans="1:8" x14ac:dyDescent="0.25">
      <c r="G19" s="5" t="s">
        <v>118</v>
      </c>
      <c r="H19" s="5">
        <f>B17-G17</f>
        <v>0</v>
      </c>
    </row>
    <row r="21" spans="1:8" x14ac:dyDescent="0.25">
      <c r="A21" s="5" t="s">
        <v>119</v>
      </c>
    </row>
    <row r="25" spans="1:8" x14ac:dyDescent="0.25">
      <c r="A25" t="s">
        <v>120</v>
      </c>
    </row>
    <row r="30" spans="1:8" x14ac:dyDescent="0.25">
      <c r="A30" t="s">
        <v>121</v>
      </c>
      <c r="G30" t="s">
        <v>10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Dotace magistrát 2019</vt:lpstr>
      <vt:lpstr>Pokladna 2019</vt:lpstr>
      <vt:lpstr>Účet 2019</vt:lpstr>
      <vt:lpstr>MŠMT 502018_5_C_03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Pokorný</dc:creator>
  <cp:lastModifiedBy>Daniel Pokorný</cp:lastModifiedBy>
  <cp:lastPrinted>2020-08-04T12:27:50Z</cp:lastPrinted>
  <dcterms:created xsi:type="dcterms:W3CDTF">2017-10-17T05:22:40Z</dcterms:created>
  <dcterms:modified xsi:type="dcterms:W3CDTF">2025-06-21T12:34:09Z</dcterms:modified>
</cp:coreProperties>
</file>