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d.docs.live.net/fc57e4134a26a635/SK TEPLICE/ÚČETNICTVÍ/2020/"/>
    </mc:Choice>
  </mc:AlternateContent>
  <xr:revisionPtr revIDLastSave="307" documentId="13_ncr:1_{0B96DDB3-4A62-4BD8-9561-1DC2B019B6DB}" xr6:coauthVersionLast="47" xr6:coauthVersionMax="47" xr10:uidLastSave="{CB63DBC4-01D7-4CA3-A44B-DE0AB0444499}"/>
  <bookViews>
    <workbookView xWindow="-120" yWindow="-120" windowWidth="29040" windowHeight="15840" activeTab="1" xr2:uid="{00000000-000D-0000-FFFF-FFFF00000000}"/>
  </bookViews>
  <sheets>
    <sheet name="Dotace magistrát 2020" sheetId="1" r:id="rId1"/>
    <sheet name="Pokladna 2020" sheetId="2" r:id="rId2"/>
    <sheet name="Účet 2020" sheetId="3" r:id="rId3"/>
    <sheet name="MŠMT SPORT-5-V3-0055-2020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B27" i="1"/>
  <c r="K27" i="1" l="1"/>
  <c r="G22" i="5"/>
  <c r="B22" i="5"/>
  <c r="H24" i="5" l="1"/>
  <c r="G25" i="3"/>
  <c r="B25" i="3"/>
  <c r="J25" i="3" l="1"/>
  <c r="G36" i="2"/>
  <c r="B36" i="2"/>
  <c r="J38" i="2" l="1"/>
</calcChain>
</file>

<file path=xl/sharedStrings.xml><?xml version="1.0" encoding="utf-8"?>
<sst xmlns="http://schemas.openxmlformats.org/spreadsheetml/2006/main" count="130" uniqueCount="89">
  <si>
    <t>Výdej</t>
  </si>
  <si>
    <t>Příjem</t>
  </si>
  <si>
    <t>CELKEM</t>
  </si>
  <si>
    <t>FAP</t>
  </si>
  <si>
    <t>FAV</t>
  </si>
  <si>
    <t>příjmy</t>
  </si>
  <si>
    <t>výdaje</t>
  </si>
  <si>
    <t>Mgr. et Mgr. Daniel Pokorný</t>
  </si>
  <si>
    <t>VPD</t>
  </si>
  <si>
    <t>PPD</t>
  </si>
  <si>
    <t>STAV</t>
  </si>
  <si>
    <t>ROZDÍL</t>
  </si>
  <si>
    <t>Dotace MŠMT přijatá 80 000 Kč, skutečné čerpání 80 000 Kč, účel: doprava na minimálně 10 sportovních akcí</t>
  </si>
  <si>
    <t>MŠMT SPORT-5-V3-0055-2020</t>
  </si>
  <si>
    <t>VÝSLEDOVKA DOTACE MŠMT + PŘEHLED ÚČETNICTVÍ 2020</t>
  </si>
  <si>
    <t>stav účtu ke 1. 1. 2020</t>
  </si>
  <si>
    <t>Účet 2020</t>
  </si>
  <si>
    <t>Pokladna 2020</t>
  </si>
  <si>
    <t>stav pokladny k 1. 1. 2020</t>
  </si>
  <si>
    <t>stav pokladny k 31. 12. 2020</t>
  </si>
  <si>
    <t>1/20 - Dotace pokladny</t>
  </si>
  <si>
    <t>2/20 - Dotace pokladny</t>
  </si>
  <si>
    <t>1/20 - Zápůjčka ČSMPS</t>
  </si>
  <si>
    <t>2/20 - Dotace MŠMT</t>
  </si>
  <si>
    <t>3/20 - Členské poplatky ČUS</t>
  </si>
  <si>
    <t>4/20 - Vratka zápůjčky ČSMPS</t>
  </si>
  <si>
    <t>FAV 2/20</t>
  </si>
  <si>
    <t>Vyúčtování dotace 2020</t>
  </si>
  <si>
    <t>3/20 - Plavání Teplice</t>
  </si>
  <si>
    <t>4/20 - Dotace pokladny</t>
  </si>
  <si>
    <t>3/20 - Dotace pokladny</t>
  </si>
  <si>
    <t>3/20 - Dotace město Teplice</t>
  </si>
  <si>
    <t>5/20 - Nákup sport. vybavení</t>
  </si>
  <si>
    <t>7/20 - Dotace pokladny</t>
  </si>
  <si>
    <t>8/20 - Dotace pokladny</t>
  </si>
  <si>
    <t>9/20 - Pojistka Allianz</t>
  </si>
  <si>
    <t>5/20 - Dotace pokladny</t>
  </si>
  <si>
    <t>10/20 - Dotace pokladny</t>
  </si>
  <si>
    <t>6/20 - Nákup sport. vybavení</t>
  </si>
  <si>
    <t>11/20 - Nákup sport. vybavení</t>
  </si>
  <si>
    <t>stav účtu k 31. 12. 2020</t>
  </si>
  <si>
    <t>12/20 - Nákup sport. vybavení</t>
  </si>
  <si>
    <t>6/20 - Dotace pokladny</t>
  </si>
  <si>
    <t>13/20 - Dotace pokladny</t>
  </si>
  <si>
    <t>4/20 - Doprava Karlovy Vary</t>
  </si>
  <si>
    <t>5/20 - Pitný režim, odměny KV</t>
  </si>
  <si>
    <t>6/20 - Doprava Boží dar</t>
  </si>
  <si>
    <t>7/20 - Doprava JUMP Aréna Most</t>
  </si>
  <si>
    <t>8/20 - Vstup JUMP Aréna</t>
  </si>
  <si>
    <t>11/20 - Doprava Boží dar</t>
  </si>
  <si>
    <t>12/20 - Doprava Chomutov</t>
  </si>
  <si>
    <t>13/20 - Doprava Cínovec</t>
  </si>
  <si>
    <t>17/20 - Vstup věž, svačina JUMP M.</t>
  </si>
  <si>
    <t>18/20 - Odměny, pitný režim JUMP</t>
  </si>
  <si>
    <t>19/20 - Doprava JUMP Aréna Most</t>
  </si>
  <si>
    <t>20/20 - Doprava Moldava</t>
  </si>
  <si>
    <t>21/20 - Doprava JUMP Ústí n. Labem</t>
  </si>
  <si>
    <t>22/20 - Vstup JUMP UL</t>
  </si>
  <si>
    <t>23/20 - Doprava JUMP Aréna Most</t>
  </si>
  <si>
    <t>24/20 - Vstup JUMP UL</t>
  </si>
  <si>
    <t>14/20 - Nákup sport. vybavení</t>
  </si>
  <si>
    <t>15/20 - Nákup sport. vybavení</t>
  </si>
  <si>
    <t>16/20 - Nákup sport. vybavení</t>
  </si>
  <si>
    <t>17/20 - Nákup sport. vybavení</t>
  </si>
  <si>
    <t>1/20 - Doprava kopaná Kadaň</t>
  </si>
  <si>
    <t>2/20 - Doprava pingpong Kadaň</t>
  </si>
  <si>
    <t>FaV</t>
  </si>
  <si>
    <t>FaP</t>
  </si>
  <si>
    <t>4/20 - Vratka poplatky ČUS</t>
  </si>
  <si>
    <t>5/20 - Vratka pojistky Allianz</t>
  </si>
  <si>
    <t>9/20 - Doprava Kostomlaty</t>
  </si>
  <si>
    <t>10/20 - Doprava Boží dar</t>
  </si>
  <si>
    <t>11/20 - Pitný režim, odměny Kruš. h.</t>
  </si>
  <si>
    <t>13/20 - Pitný režim, svačina Chom.</t>
  </si>
  <si>
    <t>14/20 - Vstupné, parkovné Chom.</t>
  </si>
  <si>
    <t>15/20 - Doprava Cínovec</t>
  </si>
  <si>
    <t>16/20 - Doprava JUMP Aréna Most</t>
  </si>
  <si>
    <t>19/20 - Vstup, odměny JUMP Most</t>
  </si>
  <si>
    <t>25/20 - Doprava Komáří hůrka</t>
  </si>
  <si>
    <t>26/20 - Doprava Most + Ústí n. L.</t>
  </si>
  <si>
    <t>27/20 - Doprava Most + Ústí n. L.</t>
  </si>
  <si>
    <t>28/20 - Doprava Komáří hůrka</t>
  </si>
  <si>
    <t>29/20 - Doprava Mstišov obora</t>
  </si>
  <si>
    <t>19/20 - Dotace pokladny</t>
  </si>
  <si>
    <t>18/20 - Nákup sport. Vybavení</t>
  </si>
  <si>
    <t>18/20 - Nákup sport. vybavení</t>
  </si>
  <si>
    <t>30/20 - Nákup sport. vybavení</t>
  </si>
  <si>
    <t>Ing. Lucie Kolínková</t>
  </si>
  <si>
    <t>V Teplicích 21. 12.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</si>
</sst>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14" fontId="0" fillId="0" borderId="0" xfId="0" applyNumberFormat="1"/>
    <xf numFmtId="0" fontId="4" fillId="0" borderId="0" xfId="0" applyFont="1" applyAlignme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0" fontId="3" fillId="0" borderId="0" xfId="0" applyFont="1" applyBorder="1"/>
    <xf numFmtId="14" fontId="3" fillId="0" borderId="0" xfId="0" applyNumberFormat="1" applyFont="1"/>
    <xf numFmtId="4" fontId="4" fillId="0" borderId="0" xfId="0" applyNumberFormat="1" applyFont="1"/>
    <xf numFmtId="4" fontId="4" fillId="0" borderId="0" xfId="0" applyNumberFormat="1" applyFont="1" applyBorder="1"/>
    <xf numFmtId="0" fontId="4" fillId="0" borderId="0" xfId="0" applyFont="1"/>
    <xf numFmtId="4" fontId="3" fillId="0" borderId="0" xfId="0" applyNumberFormat="1" applyFont="1"/>
    <xf numFmtId="17" fontId="3" fillId="0" borderId="0" xfId="0" applyNumberFormat="1" applyFont="1"/>
    <xf numFmtId="2" fontId="0" fillId="0" borderId="0" xfId="0" applyNumberFormat="1" applyBorder="1"/>
    <xf numFmtId="4" fontId="1" fillId="0" borderId="0" xfId="0" applyNumberFormat="1" applyFont="1" applyBorder="1"/>
    <xf numFmtId="4" fontId="1" fillId="0" borderId="0" xfId="0" applyNumberFormat="1" applyFont="1"/>
    <xf numFmtId="0" fontId="7" fillId="0" borderId="0" xfId="0" applyFont="1"/>
    <xf numFmtId="4" fontId="3" fillId="0" borderId="0" xfId="0" applyNumberFormat="1" applyFont="1" applyBorder="1"/>
    <xf numFmtId="4" fontId="8" fillId="0" borderId="2" xfId="0" applyNumberFormat="1" applyFont="1" applyBorder="1"/>
    <xf numFmtId="0" fontId="8" fillId="0" borderId="0" xfId="0" applyFont="1"/>
    <xf numFmtId="0" fontId="3" fillId="0" borderId="0" xfId="0" applyFont="1" applyFill="1" applyBorder="1"/>
    <xf numFmtId="2" fontId="1" fillId="0" borderId="0" xfId="0" applyNumberFormat="1" applyFont="1"/>
    <xf numFmtId="4" fontId="8" fillId="0" borderId="1" xfId="0" applyNumberFormat="1" applyFont="1" applyBorder="1"/>
    <xf numFmtId="0" fontId="9" fillId="0" borderId="0" xfId="0" applyFont="1"/>
    <xf numFmtId="14" fontId="8" fillId="0" borderId="5" xfId="0" applyNumberFormat="1" applyFont="1" applyBorder="1"/>
    <xf numFmtId="14" fontId="8" fillId="0" borderId="0" xfId="0" applyNumberFormat="1" applyFont="1"/>
    <xf numFmtId="17" fontId="8" fillId="0" borderId="0" xfId="0" applyNumberFormat="1" applyFont="1"/>
    <xf numFmtId="4" fontId="8" fillId="0" borderId="5" xfId="0" applyNumberFormat="1" applyFont="1" applyBorder="1"/>
    <xf numFmtId="0" fontId="10" fillId="0" borderId="0" xfId="0" applyFont="1"/>
    <xf numFmtId="4" fontId="3" fillId="0" borderId="4" xfId="0" applyNumberFormat="1" applyFont="1" applyBorder="1"/>
    <xf numFmtId="4" fontId="8" fillId="0" borderId="0" xfId="0" applyNumberFormat="1" applyFont="1" applyBorder="1"/>
    <xf numFmtId="4" fontId="12" fillId="0" borderId="6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2" fillId="0" borderId="0" xfId="0" applyNumberFormat="1" applyFont="1"/>
    <xf numFmtId="4" fontId="11" fillId="0" borderId="7" xfId="0" applyNumberFormat="1" applyFont="1" applyBorder="1"/>
    <xf numFmtId="14" fontId="8" fillId="0" borderId="0" xfId="0" applyNumberFormat="1" applyFont="1" applyBorder="1"/>
    <xf numFmtId="14" fontId="3" fillId="0" borderId="0" xfId="0" applyNumberFormat="1" applyFont="1" applyBorder="1"/>
    <xf numFmtId="14" fontId="3" fillId="0" borderId="5" xfId="0" applyNumberFormat="1" applyFont="1" applyBorder="1"/>
    <xf numFmtId="4" fontId="8" fillId="0" borderId="4" xfId="0" applyNumberFormat="1" applyFont="1" applyBorder="1"/>
    <xf numFmtId="0" fontId="0" fillId="0" borderId="4" xfId="0" applyBorder="1"/>
  </cellXfs>
  <cellStyles count="1">
    <cellStyle name="Normální" xfId="0" builtinId="0"/>
  </cellStyles>
  <dxfs count="0"/>
  <tableStyles count="1" defaultTableStyle="TableStyleMedium2" defaultPivotStyle="PivotStyleLight16">
    <tableStyle name="Invisible" pivot="0" table="0" count="0" xr9:uid="{164EA2DA-1551-4FA5-B10F-4D4EE16BC06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workbookViewId="0"/>
  </sheetViews>
  <sheetFormatPr defaultRowHeight="15" x14ac:dyDescent="0.25"/>
  <cols>
    <col min="1" max="1" width="10" bestFit="1" customWidth="1"/>
    <col min="2" max="2" width="9.85546875" customWidth="1"/>
    <col min="8" max="8" width="10" customWidth="1"/>
    <col min="11" max="11" width="10.42578125" bestFit="1" customWidth="1"/>
  </cols>
  <sheetData>
    <row r="1" spans="1:10" ht="18.75" x14ac:dyDescent="0.3">
      <c r="A1" s="1" t="s">
        <v>27</v>
      </c>
    </row>
    <row r="3" spans="1:10" x14ac:dyDescent="0.25">
      <c r="A3" s="24"/>
      <c r="B3" s="7" t="s">
        <v>66</v>
      </c>
      <c r="G3" s="8"/>
      <c r="H3" s="8"/>
    </row>
    <row r="4" spans="1:10" x14ac:dyDescent="0.25">
      <c r="A4" s="34">
        <v>44085</v>
      </c>
      <c r="B4" s="44">
        <v>452682</v>
      </c>
      <c r="C4" s="29" t="s">
        <v>31</v>
      </c>
      <c r="D4" s="9"/>
      <c r="E4" s="9"/>
      <c r="F4" s="9"/>
      <c r="G4" s="27"/>
      <c r="H4" s="27"/>
      <c r="I4" s="9"/>
      <c r="J4" s="9"/>
    </row>
    <row r="5" spans="1:10" x14ac:dyDescent="0.25">
      <c r="A5" s="46"/>
      <c r="B5" s="39"/>
      <c r="C5" s="22"/>
      <c r="D5" s="9"/>
      <c r="G5" s="27"/>
      <c r="H5" s="27"/>
      <c r="I5" s="9"/>
      <c r="J5" s="9"/>
    </row>
    <row r="6" spans="1:10" x14ac:dyDescent="0.25">
      <c r="A6" s="27"/>
      <c r="B6" s="24"/>
      <c r="C6" s="9"/>
      <c r="D6" s="9"/>
      <c r="G6" s="27"/>
      <c r="H6" s="27"/>
      <c r="I6" s="9"/>
      <c r="J6" s="9"/>
    </row>
    <row r="7" spans="1:10" x14ac:dyDescent="0.25">
      <c r="A7" s="40"/>
      <c r="B7" s="40"/>
      <c r="C7" s="29"/>
      <c r="D7" s="29"/>
      <c r="G7" s="27"/>
      <c r="H7" s="27"/>
      <c r="I7" s="9"/>
      <c r="J7" s="9"/>
    </row>
    <row r="8" spans="1:10" x14ac:dyDescent="0.25">
      <c r="A8" s="40"/>
      <c r="B8" s="41" t="s">
        <v>67</v>
      </c>
      <c r="C8" s="29"/>
      <c r="D8" s="29"/>
      <c r="G8" s="27"/>
      <c r="H8" s="42" t="s">
        <v>8</v>
      </c>
      <c r="I8" s="9"/>
      <c r="J8" s="9"/>
    </row>
    <row r="9" spans="1:10" x14ac:dyDescent="0.25">
      <c r="A9" s="35">
        <v>44088</v>
      </c>
      <c r="B9" s="28">
        <v>34000</v>
      </c>
      <c r="C9" s="29" t="s">
        <v>32</v>
      </c>
      <c r="D9" s="29"/>
      <c r="E9" s="9"/>
      <c r="G9" s="34">
        <v>43886</v>
      </c>
      <c r="H9" s="28">
        <v>210</v>
      </c>
      <c r="I9" s="29" t="s">
        <v>28</v>
      </c>
      <c r="J9" s="9"/>
    </row>
    <row r="10" spans="1:10" x14ac:dyDescent="0.25">
      <c r="A10" s="35">
        <v>44088</v>
      </c>
      <c r="B10" s="28">
        <v>56638</v>
      </c>
      <c r="C10" s="29" t="s">
        <v>38</v>
      </c>
      <c r="D10" s="29"/>
      <c r="G10" s="34">
        <v>44083</v>
      </c>
      <c r="H10" s="28">
        <v>647</v>
      </c>
      <c r="I10" s="29" t="s">
        <v>45</v>
      </c>
      <c r="J10" s="9"/>
    </row>
    <row r="11" spans="1:10" x14ac:dyDescent="0.25">
      <c r="A11" s="35">
        <v>44097</v>
      </c>
      <c r="B11" s="28">
        <v>16805</v>
      </c>
      <c r="C11" s="36" t="s">
        <v>39</v>
      </c>
      <c r="D11" s="29"/>
      <c r="G11" s="34">
        <v>44085</v>
      </c>
      <c r="H11" s="28">
        <v>1188</v>
      </c>
      <c r="I11" s="29" t="s">
        <v>48</v>
      </c>
      <c r="J11" s="9"/>
    </row>
    <row r="12" spans="1:10" x14ac:dyDescent="0.25">
      <c r="A12" s="35">
        <v>44098</v>
      </c>
      <c r="B12" s="28">
        <v>47825</v>
      </c>
      <c r="C12" s="29" t="s">
        <v>41</v>
      </c>
      <c r="D12" s="29"/>
      <c r="G12" s="34">
        <v>44089</v>
      </c>
      <c r="H12" s="28">
        <v>381</v>
      </c>
      <c r="I12" s="29" t="s">
        <v>72</v>
      </c>
      <c r="J12" s="9"/>
    </row>
    <row r="13" spans="1:10" x14ac:dyDescent="0.25">
      <c r="A13" s="35">
        <v>44132</v>
      </c>
      <c r="B13" s="28">
        <v>49566</v>
      </c>
      <c r="C13" s="29" t="s">
        <v>60</v>
      </c>
      <c r="G13" s="34">
        <v>44090</v>
      </c>
      <c r="H13" s="28">
        <v>623.79999999999995</v>
      </c>
      <c r="I13" s="29" t="s">
        <v>73</v>
      </c>
      <c r="J13" s="9"/>
    </row>
    <row r="14" spans="1:10" x14ac:dyDescent="0.25">
      <c r="A14" s="35">
        <v>44132</v>
      </c>
      <c r="B14" s="28">
        <v>49634</v>
      </c>
      <c r="C14" s="29" t="s">
        <v>61</v>
      </c>
      <c r="G14" s="34">
        <v>44090</v>
      </c>
      <c r="H14" s="28">
        <v>958</v>
      </c>
      <c r="I14" s="29" t="s">
        <v>74</v>
      </c>
      <c r="J14" s="9"/>
    </row>
    <row r="15" spans="1:10" x14ac:dyDescent="0.25">
      <c r="A15" s="35">
        <v>44133</v>
      </c>
      <c r="B15" s="28">
        <v>48390</v>
      </c>
      <c r="C15" s="29" t="s">
        <v>62</v>
      </c>
      <c r="D15" s="29"/>
      <c r="G15" s="34">
        <v>44091</v>
      </c>
      <c r="H15" s="28">
        <v>495</v>
      </c>
      <c r="I15" s="29" t="s">
        <v>52</v>
      </c>
      <c r="J15" s="9"/>
    </row>
    <row r="16" spans="1:10" x14ac:dyDescent="0.25">
      <c r="A16" s="35">
        <v>44133</v>
      </c>
      <c r="B16" s="28">
        <v>49194</v>
      </c>
      <c r="C16" s="29" t="s">
        <v>63</v>
      </c>
      <c r="D16" s="29"/>
      <c r="G16" s="34">
        <v>44091</v>
      </c>
      <c r="H16" s="28">
        <v>912</v>
      </c>
      <c r="I16" s="29" t="s">
        <v>53</v>
      </c>
      <c r="J16" s="9"/>
    </row>
    <row r="17" spans="1:11" x14ac:dyDescent="0.25">
      <c r="A17" s="35">
        <v>44163</v>
      </c>
      <c r="B17" s="28">
        <v>68627.199999999997</v>
      </c>
      <c r="C17" s="29" t="s">
        <v>85</v>
      </c>
      <c r="D17" s="29"/>
      <c r="G17" s="34">
        <v>44091</v>
      </c>
      <c r="H17" s="28">
        <v>1805</v>
      </c>
      <c r="I17" s="29" t="s">
        <v>77</v>
      </c>
      <c r="J17" s="9"/>
    </row>
    <row r="18" spans="1:11" x14ac:dyDescent="0.25">
      <c r="A18" s="35"/>
      <c r="B18" s="28"/>
      <c r="C18" s="29"/>
      <c r="D18" s="29"/>
      <c r="G18" s="34">
        <v>44096</v>
      </c>
      <c r="H18" s="28">
        <v>1287</v>
      </c>
      <c r="I18" s="29" t="s">
        <v>57</v>
      </c>
      <c r="J18" s="9"/>
    </row>
    <row r="19" spans="1:11" x14ac:dyDescent="0.25">
      <c r="B19" s="3"/>
      <c r="G19" s="34">
        <v>44098</v>
      </c>
      <c r="H19" s="28">
        <v>2600</v>
      </c>
      <c r="I19" s="29" t="s">
        <v>59</v>
      </c>
      <c r="J19" s="9"/>
    </row>
    <row r="20" spans="1:11" x14ac:dyDescent="0.25">
      <c r="B20" s="3"/>
      <c r="G20" s="34">
        <v>44176</v>
      </c>
      <c r="H20" s="28">
        <v>8500</v>
      </c>
      <c r="I20" s="29" t="s">
        <v>80</v>
      </c>
      <c r="J20" s="9"/>
    </row>
    <row r="21" spans="1:11" x14ac:dyDescent="0.25">
      <c r="B21" s="3"/>
      <c r="G21" s="34">
        <v>44180</v>
      </c>
      <c r="H21" s="28">
        <v>4000</v>
      </c>
      <c r="I21" s="29" t="s">
        <v>81</v>
      </c>
      <c r="J21" s="9"/>
    </row>
    <row r="22" spans="1:11" x14ac:dyDescent="0.25">
      <c r="B22" s="3"/>
      <c r="G22" s="47">
        <v>44179</v>
      </c>
      <c r="H22" s="15">
        <v>8396</v>
      </c>
      <c r="I22" s="9" t="s">
        <v>86</v>
      </c>
      <c r="J22" s="9"/>
    </row>
    <row r="23" spans="1:11" x14ac:dyDescent="0.25">
      <c r="B23" s="4"/>
      <c r="G23" s="23"/>
      <c r="H23" s="23"/>
      <c r="I23" s="9"/>
    </row>
    <row r="24" spans="1:11" x14ac:dyDescent="0.25">
      <c r="B24" s="6"/>
      <c r="H24" s="23"/>
      <c r="I24" s="30"/>
    </row>
    <row r="25" spans="1:11" x14ac:dyDescent="0.25">
      <c r="B25" s="6"/>
      <c r="H25" s="23"/>
    </row>
    <row r="26" spans="1:11" x14ac:dyDescent="0.25">
      <c r="B26" s="6"/>
    </row>
    <row r="27" spans="1:11" x14ac:dyDescent="0.25">
      <c r="B27" s="43">
        <f>SUM(B9:B23)</f>
        <v>420679.2</v>
      </c>
      <c r="H27" s="25">
        <f>SUM(H9:H22)</f>
        <v>32002.799999999999</v>
      </c>
      <c r="J27" s="5" t="s">
        <v>10</v>
      </c>
      <c r="K27" s="25">
        <f>B4-B27-H27</f>
        <v>0</v>
      </c>
    </row>
    <row r="28" spans="1:11" x14ac:dyDescent="0.25">
      <c r="D28" s="6"/>
      <c r="E28" s="6"/>
      <c r="F28" s="6"/>
    </row>
    <row r="29" spans="1:11" x14ac:dyDescent="0.25">
      <c r="D29" s="6"/>
      <c r="E29" s="6"/>
      <c r="F29" s="6"/>
    </row>
    <row r="30" spans="1:11" x14ac:dyDescent="0.25">
      <c r="D30" s="6"/>
      <c r="E30" s="6"/>
      <c r="F30" s="6"/>
    </row>
    <row r="31" spans="1:11" x14ac:dyDescent="0.25">
      <c r="D31" s="6"/>
      <c r="E31" s="6"/>
      <c r="F31" s="6"/>
    </row>
    <row r="33" spans="4:6" x14ac:dyDescent="0.25">
      <c r="D33" s="5"/>
      <c r="E33" s="5"/>
      <c r="F33" s="5"/>
    </row>
  </sheetData>
  <sortState xmlns:xlrd2="http://schemas.microsoft.com/office/spreadsheetml/2017/richdata2" ref="G4:I22">
    <sortCondition ref="G4"/>
  </sortState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8"/>
  <sheetViews>
    <sheetView tabSelected="1" workbookViewId="0">
      <selection activeCell="A5" sqref="A5:E33"/>
    </sheetView>
  </sheetViews>
  <sheetFormatPr defaultRowHeight="15" x14ac:dyDescent="0.25"/>
  <cols>
    <col min="6" max="6" width="9.5703125" customWidth="1"/>
  </cols>
  <sheetData>
    <row r="1" spans="1:9" ht="18.75" x14ac:dyDescent="0.3">
      <c r="A1" s="1" t="s">
        <v>17</v>
      </c>
    </row>
    <row r="2" spans="1:9" ht="18.75" x14ac:dyDescent="0.3">
      <c r="A2" s="1"/>
    </row>
    <row r="3" spans="1:9" x14ac:dyDescent="0.25">
      <c r="A3" s="31">
        <v>2.5</v>
      </c>
      <c r="B3" t="s">
        <v>18</v>
      </c>
    </row>
    <row r="4" spans="1:9" x14ac:dyDescent="0.25">
      <c r="A4" s="7"/>
      <c r="B4" s="7" t="s">
        <v>8</v>
      </c>
      <c r="F4" s="10"/>
      <c r="G4" s="8" t="s">
        <v>9</v>
      </c>
    </row>
    <row r="5" spans="1:9" x14ac:dyDescent="0.25">
      <c r="A5" s="34">
        <v>43848</v>
      </c>
      <c r="B5" s="32">
        <v>6800</v>
      </c>
      <c r="C5" s="29" t="s">
        <v>64</v>
      </c>
      <c r="D5" s="29"/>
      <c r="E5" s="33"/>
      <c r="F5" s="17">
        <v>43865</v>
      </c>
      <c r="G5" s="13">
        <v>25000</v>
      </c>
      <c r="H5" s="29" t="s">
        <v>20</v>
      </c>
      <c r="I5" s="9"/>
    </row>
    <row r="6" spans="1:9" x14ac:dyDescent="0.25">
      <c r="A6" s="34">
        <v>43875</v>
      </c>
      <c r="B6" s="28">
        <v>6800</v>
      </c>
      <c r="C6" s="29" t="s">
        <v>65</v>
      </c>
      <c r="D6" s="29"/>
      <c r="E6" s="33"/>
      <c r="F6" s="17">
        <v>43885</v>
      </c>
      <c r="G6" s="14">
        <v>10000</v>
      </c>
      <c r="H6" s="29" t="s">
        <v>21</v>
      </c>
      <c r="I6" s="9"/>
    </row>
    <row r="7" spans="1:9" x14ac:dyDescent="0.25">
      <c r="A7" s="34">
        <v>43886</v>
      </c>
      <c r="B7" s="28">
        <v>210</v>
      </c>
      <c r="C7" s="29" t="s">
        <v>28</v>
      </c>
      <c r="D7" s="29"/>
      <c r="E7" s="33"/>
      <c r="F7" s="17">
        <v>44088</v>
      </c>
      <c r="G7" s="14">
        <v>25000</v>
      </c>
      <c r="H7" s="29" t="s">
        <v>30</v>
      </c>
      <c r="I7" s="9"/>
    </row>
    <row r="8" spans="1:9" x14ac:dyDescent="0.25">
      <c r="A8" s="34">
        <v>44083</v>
      </c>
      <c r="B8" s="28">
        <v>8000</v>
      </c>
      <c r="C8" s="29" t="s">
        <v>44</v>
      </c>
      <c r="D8" s="29"/>
      <c r="E8" s="33"/>
      <c r="F8" s="17">
        <v>44091</v>
      </c>
      <c r="G8" s="14">
        <v>10000</v>
      </c>
      <c r="H8" s="9" t="s">
        <v>29</v>
      </c>
      <c r="I8" s="9"/>
    </row>
    <row r="9" spans="1:9" x14ac:dyDescent="0.25">
      <c r="A9" s="34">
        <v>44083</v>
      </c>
      <c r="B9" s="28">
        <v>647</v>
      </c>
      <c r="C9" s="29" t="s">
        <v>45</v>
      </c>
      <c r="D9" s="29"/>
      <c r="E9" s="33"/>
      <c r="F9" s="17">
        <v>44094</v>
      </c>
      <c r="G9" s="14">
        <v>5000</v>
      </c>
      <c r="H9" s="22" t="s">
        <v>36</v>
      </c>
      <c r="I9" s="9"/>
    </row>
    <row r="10" spans="1:9" x14ac:dyDescent="0.25">
      <c r="A10" s="34">
        <v>44084</v>
      </c>
      <c r="B10" s="28">
        <v>6000</v>
      </c>
      <c r="C10" s="29" t="s">
        <v>46</v>
      </c>
      <c r="D10" s="29"/>
      <c r="E10" s="33"/>
      <c r="F10" s="17">
        <v>44103</v>
      </c>
      <c r="G10" s="14">
        <v>21600</v>
      </c>
      <c r="H10" s="9" t="s">
        <v>42</v>
      </c>
      <c r="I10" s="9"/>
    </row>
    <row r="11" spans="1:9" x14ac:dyDescent="0.25">
      <c r="A11" s="34">
        <v>44085</v>
      </c>
      <c r="B11" s="28">
        <v>4000</v>
      </c>
      <c r="C11" s="29" t="s">
        <v>47</v>
      </c>
      <c r="D11" s="29"/>
      <c r="E11" s="33"/>
      <c r="F11" s="35">
        <v>44160</v>
      </c>
      <c r="G11" s="28">
        <v>15400</v>
      </c>
      <c r="H11" s="29" t="s">
        <v>33</v>
      </c>
      <c r="I11" s="9"/>
    </row>
    <row r="12" spans="1:9" x14ac:dyDescent="0.25">
      <c r="A12" s="34">
        <v>44085</v>
      </c>
      <c r="B12" s="28">
        <v>1188</v>
      </c>
      <c r="C12" s="29" t="s">
        <v>48</v>
      </c>
      <c r="D12" s="29"/>
      <c r="E12" s="33"/>
      <c r="F12" s="35">
        <v>44165</v>
      </c>
      <c r="G12" s="28">
        <v>1</v>
      </c>
      <c r="H12" s="36" t="s">
        <v>34</v>
      </c>
      <c r="I12" s="38"/>
    </row>
    <row r="13" spans="1:9" x14ac:dyDescent="0.25">
      <c r="A13" s="34">
        <v>44088</v>
      </c>
      <c r="B13" s="28">
        <v>4000</v>
      </c>
      <c r="C13" s="29" t="s">
        <v>70</v>
      </c>
      <c r="D13" s="29"/>
      <c r="E13" s="33"/>
      <c r="F13" s="17"/>
      <c r="G13" s="39"/>
      <c r="H13" s="9"/>
      <c r="I13" s="9"/>
    </row>
    <row r="14" spans="1:9" x14ac:dyDescent="0.25">
      <c r="A14" s="34">
        <v>44089</v>
      </c>
      <c r="B14" s="28">
        <v>6000</v>
      </c>
      <c r="C14" s="29" t="s">
        <v>71</v>
      </c>
      <c r="D14" s="29"/>
      <c r="E14" s="33"/>
      <c r="F14" s="17"/>
      <c r="G14" s="27"/>
      <c r="H14" s="9"/>
      <c r="I14" s="9"/>
    </row>
    <row r="15" spans="1:9" x14ac:dyDescent="0.25">
      <c r="A15" s="34">
        <v>44089</v>
      </c>
      <c r="B15" s="28">
        <v>381</v>
      </c>
      <c r="C15" s="29" t="s">
        <v>72</v>
      </c>
      <c r="D15" s="29"/>
      <c r="E15" s="33"/>
      <c r="F15" s="9"/>
      <c r="G15" s="27"/>
      <c r="H15" s="9"/>
      <c r="I15" s="9"/>
    </row>
    <row r="16" spans="1:9" x14ac:dyDescent="0.25">
      <c r="A16" s="34">
        <v>44090</v>
      </c>
      <c r="B16" s="28">
        <v>5000</v>
      </c>
      <c r="C16" s="29" t="s">
        <v>50</v>
      </c>
      <c r="D16" s="29"/>
      <c r="E16" s="33"/>
      <c r="F16" s="9"/>
      <c r="G16" s="27"/>
      <c r="H16" s="9"/>
      <c r="I16" s="9"/>
    </row>
    <row r="17" spans="1:14" x14ac:dyDescent="0.25">
      <c r="A17" s="34">
        <v>44090</v>
      </c>
      <c r="B17" s="28">
        <v>623.79999999999995</v>
      </c>
      <c r="C17" s="29" t="s">
        <v>73</v>
      </c>
      <c r="D17" s="29"/>
      <c r="E17" s="33"/>
      <c r="F17" s="9"/>
      <c r="G17" s="27"/>
      <c r="H17" s="9"/>
      <c r="I17" s="9"/>
    </row>
    <row r="18" spans="1:14" x14ac:dyDescent="0.25">
      <c r="A18" s="34">
        <v>44090</v>
      </c>
      <c r="B18" s="28">
        <v>958</v>
      </c>
      <c r="C18" s="29" t="s">
        <v>74</v>
      </c>
      <c r="D18" s="29"/>
      <c r="E18" s="33"/>
      <c r="F18" s="9"/>
      <c r="G18" s="27"/>
      <c r="H18" s="9"/>
      <c r="I18" s="9"/>
    </row>
    <row r="19" spans="1:14" x14ac:dyDescent="0.25">
      <c r="A19" s="34">
        <v>44090</v>
      </c>
      <c r="B19" s="28">
        <v>2000</v>
      </c>
      <c r="C19" s="29" t="s">
        <v>75</v>
      </c>
      <c r="D19" s="29"/>
      <c r="E19" s="33"/>
      <c r="F19" s="9"/>
      <c r="G19" s="27"/>
      <c r="H19" s="9"/>
      <c r="I19" s="9"/>
    </row>
    <row r="20" spans="1:14" x14ac:dyDescent="0.25">
      <c r="A20" s="34">
        <v>44091</v>
      </c>
      <c r="B20" s="28">
        <v>4000</v>
      </c>
      <c r="C20" s="29" t="s">
        <v>76</v>
      </c>
      <c r="D20" s="29"/>
      <c r="E20" s="33"/>
      <c r="F20" s="9"/>
      <c r="G20" s="27"/>
      <c r="H20" s="9"/>
      <c r="I20" s="9"/>
    </row>
    <row r="21" spans="1:14" x14ac:dyDescent="0.25">
      <c r="A21" s="34">
        <v>44091</v>
      </c>
      <c r="B21" s="28">
        <v>495</v>
      </c>
      <c r="C21" s="29" t="s">
        <v>52</v>
      </c>
      <c r="D21" s="29"/>
      <c r="E21" s="33"/>
      <c r="F21" s="9"/>
      <c r="G21" s="27"/>
      <c r="H21" s="9"/>
      <c r="I21" s="9"/>
    </row>
    <row r="22" spans="1:14" x14ac:dyDescent="0.25">
      <c r="A22" s="34">
        <v>44091</v>
      </c>
      <c r="B22" s="28">
        <v>912</v>
      </c>
      <c r="C22" s="29" t="s">
        <v>53</v>
      </c>
      <c r="D22" s="29"/>
      <c r="E22" s="33"/>
      <c r="F22" s="9"/>
      <c r="G22" s="27"/>
      <c r="H22" s="9"/>
      <c r="I22" s="9"/>
    </row>
    <row r="23" spans="1:14" x14ac:dyDescent="0.25">
      <c r="A23" s="34">
        <v>44091</v>
      </c>
      <c r="B23" s="28">
        <v>1805</v>
      </c>
      <c r="C23" s="29" t="s">
        <v>77</v>
      </c>
      <c r="D23" s="29"/>
      <c r="E23" s="33"/>
      <c r="F23" s="9"/>
      <c r="G23" s="27"/>
      <c r="H23" s="9"/>
      <c r="I23" s="9"/>
    </row>
    <row r="24" spans="1:14" x14ac:dyDescent="0.25">
      <c r="A24" s="34">
        <v>44095</v>
      </c>
      <c r="B24" s="28">
        <v>4000</v>
      </c>
      <c r="C24" s="29" t="s">
        <v>55</v>
      </c>
      <c r="D24" s="29"/>
      <c r="E24" s="33"/>
      <c r="F24" s="9"/>
      <c r="G24" s="27"/>
      <c r="H24" s="9"/>
      <c r="I24" s="9"/>
    </row>
    <row r="25" spans="1:14" x14ac:dyDescent="0.25">
      <c r="A25" s="34">
        <v>44096</v>
      </c>
      <c r="B25" s="28">
        <v>4000</v>
      </c>
      <c r="C25" s="29" t="s">
        <v>56</v>
      </c>
      <c r="D25" s="29"/>
      <c r="E25" s="33"/>
      <c r="F25" s="9"/>
      <c r="G25" s="27"/>
      <c r="H25" s="9"/>
      <c r="I25" s="9"/>
    </row>
    <row r="26" spans="1:14" x14ac:dyDescent="0.25">
      <c r="A26" s="34">
        <v>44096</v>
      </c>
      <c r="B26" s="28">
        <v>1287</v>
      </c>
      <c r="C26" s="29" t="s">
        <v>57</v>
      </c>
      <c r="D26" s="29"/>
      <c r="E26" s="33"/>
      <c r="F26" s="9"/>
      <c r="G26" s="27"/>
      <c r="H26" s="9"/>
      <c r="I26" s="9"/>
    </row>
    <row r="27" spans="1:14" x14ac:dyDescent="0.25">
      <c r="A27" s="34">
        <v>44098</v>
      </c>
      <c r="B27" s="28">
        <v>4000</v>
      </c>
      <c r="C27" s="29" t="s">
        <v>58</v>
      </c>
      <c r="D27" s="29"/>
      <c r="E27" s="33"/>
      <c r="F27" s="9"/>
      <c r="G27" s="27"/>
      <c r="H27" s="9"/>
      <c r="I27" s="9"/>
    </row>
    <row r="28" spans="1:14" x14ac:dyDescent="0.25">
      <c r="A28" s="34">
        <v>44098</v>
      </c>
      <c r="B28" s="28">
        <v>2600</v>
      </c>
      <c r="C28" s="29" t="s">
        <v>59</v>
      </c>
      <c r="D28" s="29"/>
      <c r="E28" s="33"/>
      <c r="F28" s="9"/>
      <c r="G28" s="27"/>
      <c r="H28" s="9"/>
      <c r="I28" s="9"/>
    </row>
    <row r="29" spans="1:14" x14ac:dyDescent="0.25">
      <c r="A29" s="34">
        <v>44173</v>
      </c>
      <c r="B29" s="28">
        <v>4000</v>
      </c>
      <c r="C29" s="29" t="s">
        <v>78</v>
      </c>
      <c r="D29" s="29"/>
      <c r="E29" s="33"/>
      <c r="F29" s="9"/>
      <c r="G29" s="27"/>
      <c r="H29" s="9"/>
      <c r="I29" s="9"/>
    </row>
    <row r="30" spans="1:14" x14ac:dyDescent="0.25">
      <c r="A30" s="34">
        <v>44174</v>
      </c>
      <c r="B30" s="28">
        <v>8500</v>
      </c>
      <c r="C30" s="29" t="s">
        <v>79</v>
      </c>
      <c r="D30" s="29"/>
      <c r="E30" s="33"/>
      <c r="F30" s="9"/>
      <c r="G30" s="27"/>
      <c r="H30" s="9"/>
      <c r="I30" s="9"/>
    </row>
    <row r="31" spans="1:14" x14ac:dyDescent="0.25">
      <c r="A31" s="34">
        <v>44176</v>
      </c>
      <c r="B31" s="28">
        <v>8500</v>
      </c>
      <c r="C31" s="29" t="s">
        <v>80</v>
      </c>
      <c r="D31" s="29"/>
      <c r="E31" s="33"/>
      <c r="F31" s="9"/>
      <c r="G31" s="27"/>
      <c r="H31" s="9"/>
      <c r="I31" s="9"/>
      <c r="M31" s="26"/>
      <c r="N31" s="26"/>
    </row>
    <row r="32" spans="1:14" x14ac:dyDescent="0.25">
      <c r="A32" s="34">
        <v>44180</v>
      </c>
      <c r="B32" s="28">
        <v>4000</v>
      </c>
      <c r="C32" s="29" t="s">
        <v>81</v>
      </c>
      <c r="D32" s="29"/>
      <c r="E32" s="33"/>
      <c r="F32" s="9"/>
      <c r="G32" s="27"/>
      <c r="H32" s="9"/>
      <c r="I32" s="9"/>
      <c r="M32" s="26"/>
      <c r="N32" s="26"/>
    </row>
    <row r="33" spans="1:10" x14ac:dyDescent="0.25">
      <c r="A33" s="34">
        <v>44182</v>
      </c>
      <c r="B33" s="28">
        <v>2900</v>
      </c>
      <c r="C33" s="29" t="s">
        <v>82</v>
      </c>
      <c r="D33" s="29"/>
      <c r="E33" s="33"/>
      <c r="F33" s="9"/>
      <c r="G33" s="27"/>
      <c r="H33" s="9"/>
      <c r="I33" s="9"/>
    </row>
    <row r="34" spans="1:10" x14ac:dyDescent="0.25">
      <c r="A34" s="47">
        <v>44179</v>
      </c>
      <c r="B34" s="15">
        <v>8396</v>
      </c>
      <c r="C34" s="9" t="s">
        <v>86</v>
      </c>
      <c r="D34" s="29"/>
      <c r="E34" s="33"/>
      <c r="F34" s="9"/>
      <c r="G34" s="27"/>
      <c r="H34" s="9"/>
      <c r="I34" s="9"/>
    </row>
    <row r="35" spans="1:10" x14ac:dyDescent="0.25">
      <c r="A35" s="21"/>
      <c r="B35" s="21"/>
      <c r="C35" s="16"/>
      <c r="D35" s="9"/>
      <c r="F35" s="9"/>
      <c r="G35" s="21"/>
      <c r="H35" s="9"/>
      <c r="I35" s="9"/>
    </row>
    <row r="36" spans="1:10" x14ac:dyDescent="0.25">
      <c r="A36" s="9"/>
      <c r="B36" s="19">
        <f>SUM(B5:B34)</f>
        <v>112002.8</v>
      </c>
      <c r="C36" s="20"/>
      <c r="D36" s="20"/>
      <c r="E36" s="5"/>
      <c r="F36" s="20"/>
      <c r="G36" s="18">
        <f>SUM(G5:G34)</f>
        <v>112001</v>
      </c>
      <c r="H36" s="9"/>
      <c r="I36" s="9"/>
    </row>
    <row r="37" spans="1:10" x14ac:dyDescent="0.25">
      <c r="A37" s="9"/>
      <c r="B37" s="9"/>
      <c r="C37" s="9"/>
      <c r="D37" s="16"/>
      <c r="E37" s="9"/>
      <c r="F37" s="9"/>
      <c r="G37" s="9"/>
      <c r="H37" s="9"/>
      <c r="I37" s="9"/>
    </row>
    <row r="38" spans="1:10" x14ac:dyDescent="0.25">
      <c r="A38" s="9"/>
      <c r="B38" s="9"/>
      <c r="C38" s="9"/>
      <c r="D38" s="16"/>
      <c r="F38" s="9" t="s">
        <v>19</v>
      </c>
      <c r="G38" s="9"/>
      <c r="H38" s="9"/>
      <c r="I38" s="20" t="s">
        <v>2</v>
      </c>
      <c r="J38" s="18">
        <f>A3-B36+G36</f>
        <v>0.69999999999708962</v>
      </c>
    </row>
  </sheetData>
  <sortState xmlns:xlrd2="http://schemas.microsoft.com/office/spreadsheetml/2017/richdata2" ref="A5:C28">
    <sortCondition ref="A5"/>
  </sortState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5"/>
  <sheetViews>
    <sheetView workbookViewId="0">
      <selection activeCell="P18" sqref="P18"/>
    </sheetView>
  </sheetViews>
  <sheetFormatPr defaultRowHeight="15" x14ac:dyDescent="0.25"/>
  <cols>
    <col min="5" max="5" width="9.140625" style="10"/>
  </cols>
  <sheetData>
    <row r="1" spans="1:18" ht="18.75" x14ac:dyDescent="0.3">
      <c r="A1" s="1" t="s">
        <v>16</v>
      </c>
    </row>
    <row r="3" spans="1:18" x14ac:dyDescent="0.25">
      <c r="A3" s="5">
        <v>169.35</v>
      </c>
      <c r="B3" t="s">
        <v>15</v>
      </c>
    </row>
    <row r="4" spans="1:18" x14ac:dyDescent="0.25">
      <c r="B4" s="7" t="s">
        <v>4</v>
      </c>
      <c r="G4" s="8" t="s">
        <v>3</v>
      </c>
    </row>
    <row r="5" spans="1:18" x14ac:dyDescent="0.25">
      <c r="A5" s="35">
        <v>43864</v>
      </c>
      <c r="B5" s="32">
        <v>60000</v>
      </c>
      <c r="C5" s="29" t="s">
        <v>22</v>
      </c>
      <c r="D5" s="29"/>
      <c r="E5" s="29"/>
      <c r="F5" s="35">
        <v>43865</v>
      </c>
      <c r="G5" s="32">
        <v>25000</v>
      </c>
      <c r="H5" s="29" t="s">
        <v>20</v>
      </c>
      <c r="I5" s="29"/>
      <c r="J5" s="9"/>
    </row>
    <row r="6" spans="1:18" x14ac:dyDescent="0.25">
      <c r="A6" s="35">
        <v>44011</v>
      </c>
      <c r="B6" s="28">
        <v>80000</v>
      </c>
      <c r="C6" s="29" t="s">
        <v>23</v>
      </c>
      <c r="D6" s="29"/>
      <c r="E6" s="29"/>
      <c r="F6" s="35">
        <v>43885</v>
      </c>
      <c r="G6" s="28">
        <v>10000</v>
      </c>
      <c r="H6" s="36" t="s">
        <v>21</v>
      </c>
      <c r="I6" s="29"/>
      <c r="J6" s="9"/>
    </row>
    <row r="7" spans="1:18" x14ac:dyDescent="0.25">
      <c r="A7" s="34">
        <v>44085</v>
      </c>
      <c r="B7" s="37">
        <v>452682</v>
      </c>
      <c r="C7" s="29" t="s">
        <v>31</v>
      </c>
      <c r="D7" s="29"/>
      <c r="E7" s="29"/>
      <c r="F7" s="35">
        <v>43994</v>
      </c>
      <c r="G7" s="28">
        <v>1330</v>
      </c>
      <c r="H7" s="29" t="s">
        <v>24</v>
      </c>
      <c r="I7" s="29"/>
      <c r="J7" s="9"/>
      <c r="P7" s="27"/>
      <c r="Q7" s="9"/>
      <c r="R7" s="9"/>
    </row>
    <row r="8" spans="1:18" x14ac:dyDescent="0.25">
      <c r="A8" s="34">
        <v>44163</v>
      </c>
      <c r="B8" s="37">
        <v>1330</v>
      </c>
      <c r="C8" s="29" t="s">
        <v>68</v>
      </c>
      <c r="D8" s="29"/>
      <c r="E8" s="29"/>
      <c r="F8" s="35">
        <v>44011</v>
      </c>
      <c r="G8" s="28">
        <v>60000</v>
      </c>
      <c r="H8" s="29" t="s">
        <v>25</v>
      </c>
      <c r="I8" s="29"/>
      <c r="J8" s="9"/>
      <c r="P8" s="27"/>
      <c r="Q8" s="9"/>
      <c r="R8" s="9"/>
    </row>
    <row r="9" spans="1:18" x14ac:dyDescent="0.25">
      <c r="A9" s="34">
        <v>44163</v>
      </c>
      <c r="B9" s="37">
        <v>7338</v>
      </c>
      <c r="C9" s="29" t="s">
        <v>69</v>
      </c>
      <c r="D9" s="29"/>
      <c r="E9" s="29"/>
      <c r="F9" s="35">
        <v>44088</v>
      </c>
      <c r="G9" s="28">
        <v>34000</v>
      </c>
      <c r="H9" s="29" t="s">
        <v>32</v>
      </c>
      <c r="I9" s="29"/>
      <c r="J9" s="9"/>
      <c r="P9" s="27"/>
      <c r="Q9" s="9"/>
      <c r="R9" s="9"/>
    </row>
    <row r="10" spans="1:18" x14ac:dyDescent="0.25">
      <c r="A10" s="40"/>
      <c r="B10" s="48"/>
      <c r="C10" s="29"/>
      <c r="D10" s="29"/>
      <c r="E10" s="29"/>
      <c r="F10" s="35">
        <v>44088</v>
      </c>
      <c r="G10" s="28">
        <v>56638</v>
      </c>
      <c r="H10" s="29" t="s">
        <v>38</v>
      </c>
      <c r="I10" s="29"/>
      <c r="J10" s="9"/>
      <c r="P10" s="27"/>
      <c r="Q10" s="9"/>
      <c r="R10" s="9"/>
    </row>
    <row r="11" spans="1:18" x14ac:dyDescent="0.25">
      <c r="A11" s="40"/>
      <c r="B11" s="40"/>
      <c r="C11" s="29"/>
      <c r="D11" s="29"/>
      <c r="E11" s="29"/>
      <c r="F11" s="35">
        <v>44088</v>
      </c>
      <c r="G11" s="28">
        <v>25000</v>
      </c>
      <c r="H11" s="36" t="s">
        <v>33</v>
      </c>
      <c r="I11" s="29"/>
      <c r="J11" s="9"/>
      <c r="P11" s="27"/>
      <c r="Q11" s="9"/>
      <c r="R11" s="9"/>
    </row>
    <row r="12" spans="1:18" x14ac:dyDescent="0.25">
      <c r="A12" s="29"/>
      <c r="B12" s="40"/>
      <c r="C12" s="29"/>
      <c r="D12" s="29"/>
      <c r="E12" s="29"/>
      <c r="F12" s="35">
        <v>44091</v>
      </c>
      <c r="G12" s="28">
        <v>10000</v>
      </c>
      <c r="H12" s="36" t="s">
        <v>34</v>
      </c>
      <c r="I12" s="29"/>
      <c r="J12" s="9"/>
      <c r="P12" s="27"/>
      <c r="Q12" s="9"/>
      <c r="R12" s="9"/>
    </row>
    <row r="13" spans="1:18" x14ac:dyDescent="0.25">
      <c r="A13" s="29"/>
      <c r="B13" s="40"/>
      <c r="C13" s="29"/>
      <c r="D13" s="29"/>
      <c r="E13" s="29"/>
      <c r="F13" s="35">
        <v>44093</v>
      </c>
      <c r="G13" s="28">
        <v>7338</v>
      </c>
      <c r="H13" s="29" t="s">
        <v>35</v>
      </c>
      <c r="I13" s="29"/>
      <c r="J13" s="9"/>
      <c r="P13" s="27"/>
      <c r="Q13" s="9"/>
      <c r="R13" s="9"/>
    </row>
    <row r="14" spans="1:18" x14ac:dyDescent="0.25">
      <c r="A14" s="29"/>
      <c r="B14" s="40"/>
      <c r="C14" s="29"/>
      <c r="D14" s="29"/>
      <c r="E14" s="29"/>
      <c r="F14" s="35">
        <v>44094</v>
      </c>
      <c r="G14" s="28">
        <v>5000</v>
      </c>
      <c r="H14" s="29" t="s">
        <v>37</v>
      </c>
      <c r="I14" s="29"/>
      <c r="J14" s="9"/>
      <c r="P14" s="27"/>
      <c r="Q14" s="9"/>
      <c r="R14" s="9"/>
    </row>
    <row r="15" spans="1:18" x14ac:dyDescent="0.25">
      <c r="A15" s="29"/>
      <c r="B15" s="40"/>
      <c r="C15" s="29"/>
      <c r="D15" s="29"/>
      <c r="E15" s="29"/>
      <c r="F15" s="35">
        <v>44097</v>
      </c>
      <c r="G15" s="28">
        <v>16805</v>
      </c>
      <c r="H15" s="36" t="s">
        <v>39</v>
      </c>
      <c r="I15" s="29"/>
      <c r="J15" s="9"/>
      <c r="P15" s="27"/>
      <c r="Q15" s="9"/>
      <c r="R15" s="9"/>
    </row>
    <row r="16" spans="1:18" x14ac:dyDescent="0.25">
      <c r="A16" s="29"/>
      <c r="B16" s="40"/>
      <c r="C16" s="29"/>
      <c r="D16" s="29"/>
      <c r="E16" s="29"/>
      <c r="F16" s="35">
        <v>44098</v>
      </c>
      <c r="G16" s="28">
        <v>47825</v>
      </c>
      <c r="H16" s="29" t="s">
        <v>41</v>
      </c>
      <c r="I16" s="29"/>
      <c r="J16" s="9"/>
      <c r="P16" s="27"/>
      <c r="Q16" s="9"/>
      <c r="R16" s="9"/>
    </row>
    <row r="17" spans="1:10" x14ac:dyDescent="0.25">
      <c r="A17" s="29"/>
      <c r="B17" s="40"/>
      <c r="C17" s="29"/>
      <c r="D17" s="29"/>
      <c r="E17" s="29"/>
      <c r="F17" s="35">
        <v>44103</v>
      </c>
      <c r="G17" s="28">
        <v>21600</v>
      </c>
      <c r="H17" s="29" t="s">
        <v>43</v>
      </c>
      <c r="I17" s="29"/>
      <c r="J17" s="9"/>
    </row>
    <row r="18" spans="1:10" x14ac:dyDescent="0.25">
      <c r="A18" s="29"/>
      <c r="B18" s="40"/>
      <c r="C18" s="29"/>
      <c r="D18" s="29"/>
      <c r="E18" s="29"/>
      <c r="F18" s="35">
        <v>44132</v>
      </c>
      <c r="G18" s="28">
        <v>49566</v>
      </c>
      <c r="H18" s="29" t="s">
        <v>60</v>
      </c>
      <c r="I18" s="29"/>
      <c r="J18" s="9"/>
    </row>
    <row r="19" spans="1:10" x14ac:dyDescent="0.25">
      <c r="A19" s="29"/>
      <c r="B19" s="40"/>
      <c r="C19" s="29"/>
      <c r="D19" s="29"/>
      <c r="E19" s="29"/>
      <c r="F19" s="35">
        <v>44132</v>
      </c>
      <c r="G19" s="28">
        <v>49634</v>
      </c>
      <c r="H19" s="29" t="s">
        <v>61</v>
      </c>
      <c r="I19" s="29"/>
      <c r="J19" s="9"/>
    </row>
    <row r="20" spans="1:10" x14ac:dyDescent="0.25">
      <c r="A20" s="29"/>
      <c r="B20" s="40"/>
      <c r="C20" s="29"/>
      <c r="D20" s="29"/>
      <c r="E20" s="29"/>
      <c r="F20" s="35">
        <v>44133</v>
      </c>
      <c r="G20" s="28">
        <v>48390</v>
      </c>
      <c r="H20" s="29" t="s">
        <v>62</v>
      </c>
      <c r="I20" s="29"/>
      <c r="J20" s="9"/>
    </row>
    <row r="21" spans="1:10" x14ac:dyDescent="0.25">
      <c r="A21" s="29"/>
      <c r="B21" s="40"/>
      <c r="C21" s="29"/>
      <c r="D21" s="29"/>
      <c r="E21" s="29"/>
      <c r="F21" s="35">
        <v>44133</v>
      </c>
      <c r="G21" s="28">
        <v>49194</v>
      </c>
      <c r="H21" s="29" t="s">
        <v>63</v>
      </c>
      <c r="I21" s="29"/>
      <c r="J21" s="9"/>
    </row>
    <row r="22" spans="1:10" x14ac:dyDescent="0.25">
      <c r="A22" s="29"/>
      <c r="B22" s="40"/>
      <c r="C22" s="29"/>
      <c r="D22" s="29"/>
      <c r="E22" s="29"/>
      <c r="F22" s="35">
        <v>44163</v>
      </c>
      <c r="G22" s="28">
        <v>68627.199999999997</v>
      </c>
      <c r="H22" s="29" t="s">
        <v>84</v>
      </c>
      <c r="I22" s="29"/>
      <c r="J22" s="9"/>
    </row>
    <row r="23" spans="1:10" x14ac:dyDescent="0.25">
      <c r="A23" s="29"/>
      <c r="B23" s="40"/>
      <c r="C23" s="29"/>
      <c r="D23" s="29"/>
      <c r="E23" s="29"/>
      <c r="F23" s="35">
        <v>44160</v>
      </c>
      <c r="G23" s="28">
        <v>15400</v>
      </c>
      <c r="H23" s="29" t="s">
        <v>83</v>
      </c>
      <c r="I23" s="29"/>
      <c r="J23" s="9"/>
    </row>
    <row r="24" spans="1:10" x14ac:dyDescent="0.25">
      <c r="A24" s="29"/>
      <c r="B24" s="40"/>
      <c r="C24" s="29"/>
      <c r="D24" s="29"/>
      <c r="E24" s="29"/>
      <c r="F24" s="29"/>
      <c r="G24" s="48"/>
      <c r="H24" s="29"/>
      <c r="I24" s="29"/>
      <c r="J24" s="9"/>
    </row>
    <row r="25" spans="1:10" x14ac:dyDescent="0.25">
      <c r="A25" s="5" t="s">
        <v>5</v>
      </c>
      <c r="B25" s="19">
        <f>SUM(B5:B24)</f>
        <v>601350</v>
      </c>
      <c r="E25" s="5"/>
      <c r="F25" s="5" t="s">
        <v>6</v>
      </c>
      <c r="G25" s="18">
        <f>SUM(G5:G24)</f>
        <v>601347.19999999995</v>
      </c>
      <c r="H25" s="12" t="s">
        <v>40</v>
      </c>
      <c r="I25" s="12"/>
      <c r="J25" s="18">
        <f>A3+B25-G25</f>
        <v>172.15000000002328</v>
      </c>
    </row>
  </sheetData>
  <phoneticPr fontId="6" type="noConversion"/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1"/>
  <sheetViews>
    <sheetView workbookViewId="0">
      <selection activeCell="L20" sqref="L20"/>
    </sheetView>
  </sheetViews>
  <sheetFormatPr defaultRowHeight="15" x14ac:dyDescent="0.25"/>
  <cols>
    <col min="1" max="1" width="10.140625" bestFit="1" customWidth="1"/>
    <col min="3" max="5" width="9.42578125" customWidth="1"/>
    <col min="6" max="7" width="10.140625" bestFit="1" customWidth="1"/>
    <col min="9" max="9" width="10" customWidth="1"/>
  </cols>
  <sheetData>
    <row r="1" spans="1:9" ht="18.75" x14ac:dyDescent="0.3">
      <c r="A1" s="1" t="s">
        <v>14</v>
      </c>
    </row>
    <row r="2" spans="1:9" ht="18.75" x14ac:dyDescent="0.3">
      <c r="A2" s="1"/>
    </row>
    <row r="3" spans="1:9" ht="18.75" x14ac:dyDescent="0.3">
      <c r="A3" s="1" t="s">
        <v>13</v>
      </c>
    </row>
    <row r="4" spans="1:9" x14ac:dyDescent="0.25">
      <c r="B4" s="8" t="s">
        <v>1</v>
      </c>
      <c r="G4" s="8" t="s">
        <v>0</v>
      </c>
    </row>
    <row r="5" spans="1:9" x14ac:dyDescent="0.25">
      <c r="A5" s="11">
        <v>44011</v>
      </c>
      <c r="B5" s="2">
        <v>80000</v>
      </c>
      <c r="C5" t="s">
        <v>26</v>
      </c>
      <c r="F5" s="34">
        <v>43848</v>
      </c>
      <c r="G5" s="32">
        <v>6800</v>
      </c>
      <c r="H5" s="29" t="s">
        <v>64</v>
      </c>
      <c r="I5" s="29"/>
    </row>
    <row r="6" spans="1:9" x14ac:dyDescent="0.25">
      <c r="A6" s="11"/>
      <c r="B6" s="49"/>
      <c r="F6" s="34">
        <v>43875</v>
      </c>
      <c r="G6" s="28">
        <v>6800</v>
      </c>
      <c r="H6" s="29" t="s">
        <v>65</v>
      </c>
      <c r="I6" s="29"/>
    </row>
    <row r="7" spans="1:9" x14ac:dyDescent="0.25">
      <c r="B7" s="6"/>
      <c r="F7" s="34">
        <v>44083</v>
      </c>
      <c r="G7" s="28">
        <v>8000</v>
      </c>
      <c r="H7" s="29" t="s">
        <v>44</v>
      </c>
    </row>
    <row r="8" spans="1:9" x14ac:dyDescent="0.25">
      <c r="B8" s="6"/>
      <c r="F8" s="34">
        <v>44084</v>
      </c>
      <c r="G8" s="28">
        <v>6000</v>
      </c>
      <c r="H8" s="29" t="s">
        <v>46</v>
      </c>
    </row>
    <row r="9" spans="1:9" x14ac:dyDescent="0.25">
      <c r="B9" s="6"/>
      <c r="F9" s="34">
        <v>44085</v>
      </c>
      <c r="G9" s="28">
        <v>4000</v>
      </c>
      <c r="H9" s="29" t="s">
        <v>47</v>
      </c>
    </row>
    <row r="10" spans="1:9" x14ac:dyDescent="0.25">
      <c r="B10" s="6"/>
      <c r="F10" s="34">
        <v>44088</v>
      </c>
      <c r="G10" s="28">
        <v>4000</v>
      </c>
      <c r="H10" s="29" t="s">
        <v>70</v>
      </c>
    </row>
    <row r="11" spans="1:9" x14ac:dyDescent="0.25">
      <c r="B11" s="6"/>
      <c r="F11" s="34">
        <v>44089</v>
      </c>
      <c r="G11" s="28">
        <v>6000</v>
      </c>
      <c r="H11" s="29" t="s">
        <v>49</v>
      </c>
    </row>
    <row r="12" spans="1:9" x14ac:dyDescent="0.25">
      <c r="B12" s="6"/>
      <c r="F12" s="34">
        <v>44090</v>
      </c>
      <c r="G12" s="28">
        <v>5000</v>
      </c>
      <c r="H12" s="29" t="s">
        <v>50</v>
      </c>
    </row>
    <row r="13" spans="1:9" x14ac:dyDescent="0.25">
      <c r="B13" s="6"/>
      <c r="F13" s="34">
        <v>44090</v>
      </c>
      <c r="G13" s="28">
        <v>2000</v>
      </c>
      <c r="H13" s="29" t="s">
        <v>51</v>
      </c>
    </row>
    <row r="14" spans="1:9" x14ac:dyDescent="0.25">
      <c r="B14" s="6"/>
      <c r="F14" s="34">
        <v>44091</v>
      </c>
      <c r="G14" s="28">
        <v>4000</v>
      </c>
      <c r="H14" s="29" t="s">
        <v>54</v>
      </c>
    </row>
    <row r="15" spans="1:9" x14ac:dyDescent="0.25">
      <c r="B15" s="6"/>
      <c r="F15" s="34">
        <v>44095</v>
      </c>
      <c r="G15" s="28">
        <v>4000</v>
      </c>
      <c r="H15" s="29" t="s">
        <v>55</v>
      </c>
    </row>
    <row r="16" spans="1:9" x14ac:dyDescent="0.25">
      <c r="B16" s="6"/>
      <c r="F16" s="34">
        <v>44096</v>
      </c>
      <c r="G16" s="28">
        <v>4000</v>
      </c>
      <c r="H16" s="29" t="s">
        <v>56</v>
      </c>
    </row>
    <row r="17" spans="1:8" x14ac:dyDescent="0.25">
      <c r="B17" s="6"/>
      <c r="F17" s="34">
        <v>44098</v>
      </c>
      <c r="G17" s="28">
        <v>4000</v>
      </c>
      <c r="H17" s="29" t="s">
        <v>58</v>
      </c>
    </row>
    <row r="18" spans="1:8" x14ac:dyDescent="0.25">
      <c r="B18" s="6"/>
      <c r="F18" s="34">
        <v>44173</v>
      </c>
      <c r="G18" s="28">
        <v>4000</v>
      </c>
      <c r="H18" s="29" t="s">
        <v>78</v>
      </c>
    </row>
    <row r="19" spans="1:8" x14ac:dyDescent="0.25">
      <c r="B19" s="6"/>
      <c r="F19" s="34">
        <v>44174</v>
      </c>
      <c r="G19" s="28">
        <v>8500</v>
      </c>
      <c r="H19" s="29" t="s">
        <v>79</v>
      </c>
    </row>
    <row r="20" spans="1:8" x14ac:dyDescent="0.25">
      <c r="B20" s="6"/>
      <c r="F20" s="34">
        <v>44182</v>
      </c>
      <c r="G20" s="28">
        <v>2900</v>
      </c>
      <c r="H20" s="29" t="s">
        <v>82</v>
      </c>
    </row>
    <row r="21" spans="1:8" x14ac:dyDescent="0.25">
      <c r="B21" s="6"/>
      <c r="F21" s="45"/>
      <c r="G21" s="48"/>
      <c r="H21" s="29"/>
    </row>
    <row r="22" spans="1:8" x14ac:dyDescent="0.25">
      <c r="B22" s="5">
        <f>SUM(B5:B21)</f>
        <v>80000</v>
      </c>
      <c r="G22" s="5">
        <f>SUM(G5:G21)</f>
        <v>80000</v>
      </c>
      <c r="H22" s="5"/>
    </row>
    <row r="24" spans="1:8" x14ac:dyDescent="0.25">
      <c r="G24" s="5" t="s">
        <v>11</v>
      </c>
      <c r="H24" s="5">
        <f>B22-G22</f>
        <v>0</v>
      </c>
    </row>
    <row r="26" spans="1:8" x14ac:dyDescent="0.25">
      <c r="A26" s="5" t="s">
        <v>12</v>
      </c>
    </row>
    <row r="28" spans="1:8" x14ac:dyDescent="0.25">
      <c r="A28" t="s">
        <v>88</v>
      </c>
    </row>
    <row r="31" spans="1:8" x14ac:dyDescent="0.25">
      <c r="A31" t="s">
        <v>87</v>
      </c>
      <c r="G31" t="s">
        <v>7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Dotace magistrát 2020</vt:lpstr>
      <vt:lpstr>Pokladna 2020</vt:lpstr>
      <vt:lpstr>Účet 2020</vt:lpstr>
      <vt:lpstr>MŠMT SPORT-5-V3-0055-2020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Pokorný</dc:creator>
  <cp:lastModifiedBy>Daniel Pokorný</cp:lastModifiedBy>
  <cp:lastPrinted>2021-07-24T12:48:34Z</cp:lastPrinted>
  <dcterms:created xsi:type="dcterms:W3CDTF">2017-10-17T05:22:40Z</dcterms:created>
  <dcterms:modified xsi:type="dcterms:W3CDTF">2021-07-24T12:48:37Z</dcterms:modified>
</cp:coreProperties>
</file>