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dan68\Desktop\"/>
    </mc:Choice>
  </mc:AlternateContent>
  <xr:revisionPtr revIDLastSave="0" documentId="13_ncr:1_{909696F4-2780-4339-B682-10D79503ED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otace magistrát 2021" sheetId="1" r:id="rId1"/>
    <sheet name="Pokladna 2021" sheetId="2" r:id="rId2"/>
    <sheet name="Účet 2021" sheetId="3" r:id="rId3"/>
    <sheet name="NSA-ZP21-00004_2021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4" i="1" l="1"/>
  <c r="H34" i="1"/>
  <c r="G16" i="5" l="1"/>
  <c r="B16" i="5"/>
  <c r="H18" i="5" l="1"/>
  <c r="G30" i="3"/>
  <c r="B30" i="3"/>
  <c r="J30" i="3" l="1"/>
  <c r="G47" i="2"/>
  <c r="B47" i="2"/>
  <c r="J49" i="2" l="1"/>
  <c r="K34" i="1"/>
</calcChain>
</file>

<file path=xl/sharedStrings.xml><?xml version="1.0" encoding="utf-8"?>
<sst xmlns="http://schemas.openxmlformats.org/spreadsheetml/2006/main" count="162" uniqueCount="106">
  <si>
    <t>Výdej</t>
  </si>
  <si>
    <t>Příjem</t>
  </si>
  <si>
    <t>CELKEM</t>
  </si>
  <si>
    <t>FAP</t>
  </si>
  <si>
    <t>FAV</t>
  </si>
  <si>
    <t>příjmy</t>
  </si>
  <si>
    <t>výdaje</t>
  </si>
  <si>
    <t>Mgr. et Mgr. Daniel Pokorný</t>
  </si>
  <si>
    <t>VPD</t>
  </si>
  <si>
    <t>PPD</t>
  </si>
  <si>
    <t>STAV</t>
  </si>
  <si>
    <t>ROZDÍL</t>
  </si>
  <si>
    <t>FAV 2/20</t>
  </si>
  <si>
    <t>FaV</t>
  </si>
  <si>
    <t>FaP</t>
  </si>
  <si>
    <t>Ing. Lucie Kolínková</t>
  </si>
  <si>
    <t>stav pokladny k 1. 1. 2021</t>
  </si>
  <si>
    <t>Vyúčtování dotace 2021</t>
  </si>
  <si>
    <t>VÝSLEDOVKA DOTACE MŠMT + PŘEHLED ÚČETNICTVÍ 2021</t>
  </si>
  <si>
    <t>V Teplicích 21. 12. 2021</t>
  </si>
  <si>
    <t>stav pokladny k 31.12.2021</t>
  </si>
  <si>
    <t>Pokladna 2021</t>
  </si>
  <si>
    <t>Účet 2021</t>
  </si>
  <si>
    <t>stav účtu ke 1. 1. 2021</t>
  </si>
  <si>
    <t>stav účtu k 31. 12. 2021</t>
  </si>
  <si>
    <t>NSA-ZP21-00004/2021</t>
  </si>
  <si>
    <t>Dotace NSA přijatá 80 000 Kč, skutečné čerpání 80 000 Kč, účel: doprava na minimálně 10 sportovních akcí</t>
  </si>
  <si>
    <t>NSA = Náborová sportovní akce</t>
  </si>
  <si>
    <t>01/21 - Dotace pokladny</t>
  </si>
  <si>
    <t>02/21 - Dotace pokladny</t>
  </si>
  <si>
    <t>03/21 - Dotace pokladny</t>
  </si>
  <si>
    <t>04/21 - Dotace pokladny</t>
  </si>
  <si>
    <t>05/21 - Dotace pokladny</t>
  </si>
  <si>
    <t>01/21 - Doprava NSA Fláje, Jiřetín</t>
  </si>
  <si>
    <t>03/21 - NSA JUMP Most, Chomutov</t>
  </si>
  <si>
    <t>04/21 - Doprava NSA Milešovka</t>
  </si>
  <si>
    <t>05/21 - NSA U Kaštánka Proboštov</t>
  </si>
  <si>
    <t>06/21 - NSA U Kaštánka Proboštov</t>
  </si>
  <si>
    <t>07/21 - NSA U Kaštánka Proboštov</t>
  </si>
  <si>
    <t>08/21 - NSA plavecký výcvik Teplice</t>
  </si>
  <si>
    <t>09/21 - Doprava NSA Děčín</t>
  </si>
  <si>
    <t>10/21 - NSA Děčín</t>
  </si>
  <si>
    <t>11/21 - NSA plavecký výcvik Teplice</t>
  </si>
  <si>
    <t>1/21 - Zápůjčka ČSMPS</t>
  </si>
  <si>
    <t>2/21 - Dotace město Teplice</t>
  </si>
  <si>
    <t>3/21 - Dotace NSA</t>
  </si>
  <si>
    <t>4/21 - Vratka poplatky ČUS</t>
  </si>
  <si>
    <t>5/21 - Vratka pojistky Allianz</t>
  </si>
  <si>
    <t>06/21 - Vratka zálohy ČSMPS</t>
  </si>
  <si>
    <t>07/21 - Poplatky ČUS</t>
  </si>
  <si>
    <t>08/21 - Pojištění Allianz</t>
  </si>
  <si>
    <t>09/21 - Dotace pokladny</t>
  </si>
  <si>
    <t>10/21 - Dotace pokladny</t>
  </si>
  <si>
    <t>06/21 - Dotace pokladny</t>
  </si>
  <si>
    <t>07/21 - Dotace pokladny</t>
  </si>
  <si>
    <t>08/21 - Dotace pokladny</t>
  </si>
  <si>
    <t>11/21 - Nákup sport. vybavení</t>
  </si>
  <si>
    <t>12/21 - Dotace pokladny</t>
  </si>
  <si>
    <t>14/21 - NSA ZOO UL vstupné</t>
  </si>
  <si>
    <t>13/21 - Doprava NSA ZOO UL</t>
  </si>
  <si>
    <t>16/21 - Doprava NSA ZOO Chomutov</t>
  </si>
  <si>
    <t>15/21 - Servis kol na MČR Chroust.</t>
  </si>
  <si>
    <t>17/21 - NSA Chom. vstup., parkovné</t>
  </si>
  <si>
    <t>18/21 - Doprava MČR atletika Pha</t>
  </si>
  <si>
    <t>13/21 - Nákup sport. vybavení</t>
  </si>
  <si>
    <t>14/21 - Nákup sport. vybavení</t>
  </si>
  <si>
    <t>15/21 - Nákup sport. vybavení</t>
  </si>
  <si>
    <t>16/21 - Nákup sport. vybavení</t>
  </si>
  <si>
    <t>19/21 - Doprava NSA ZOO Chomutov</t>
  </si>
  <si>
    <t>20/21 - NSA Chom. vstup., parkovné</t>
  </si>
  <si>
    <t>21/21 - Doprava NSA turist. Šumava</t>
  </si>
  <si>
    <t>17/21 - Dotace pokladny</t>
  </si>
  <si>
    <t>22/21 - Odměny Šumava</t>
  </si>
  <si>
    <t>23/21 - Obědy Šumava</t>
  </si>
  <si>
    <t>24/21 - Pití Šumava</t>
  </si>
  <si>
    <t>25/21 - Doprava NSA JUMP Most</t>
  </si>
  <si>
    <t>26/21 - Vstupné NSA JUMP Most</t>
  </si>
  <si>
    <t>27/21 - Doprava Reg. přebor LT</t>
  </si>
  <si>
    <t xml:space="preserve">28/21 - Doprava MČR horská kola </t>
  </si>
  <si>
    <t>29/21 - Startovné MČR Chroust.</t>
  </si>
  <si>
    <t>18/21 - Dotace pokladny</t>
  </si>
  <si>
    <t>12/21 - NSA Růžový hrádek, Metrop.</t>
  </si>
  <si>
    <t>02/21 - Doprava NSA Most, Chomut.</t>
  </si>
  <si>
    <t>19/21 - Úhrada startovné atletika</t>
  </si>
  <si>
    <t>31/21 - Doprava NSA Bílina</t>
  </si>
  <si>
    <t>30/21 - Odměny Chroustovice</t>
  </si>
  <si>
    <t>11/21 - Dotace pokladny</t>
  </si>
  <si>
    <t>20/21 - Dotace pokladny</t>
  </si>
  <si>
    <t>21/21 - Dotace pokladny</t>
  </si>
  <si>
    <t>Y/21 - Sponzorský dar</t>
  </si>
  <si>
    <t>X/21 - Poplatek za výběr</t>
  </si>
  <si>
    <t>32/21 - Doprava Nymburk</t>
  </si>
  <si>
    <t>33/21 - Pronájem Nymburk</t>
  </si>
  <si>
    <t>34/21 - Odměny Nymburk</t>
  </si>
  <si>
    <t>35/21 - Doprava Bumbác tam</t>
  </si>
  <si>
    <t>36/21 - Doprava Bumbác zpět</t>
  </si>
  <si>
    <t>37/21 - Doprava MČR futsal Chr.</t>
  </si>
  <si>
    <t>38/21 - Účastnické popl. Chroust.</t>
  </si>
  <si>
    <t>39/21 - Nákup sport. vybavení</t>
  </si>
  <si>
    <t>Z/21 - Sponzorský dar</t>
  </si>
  <si>
    <t xml:space="preserve">  </t>
  </si>
  <si>
    <t>40/21 - Nákup sport. vybavení</t>
  </si>
  <si>
    <t>U/21 - Sponzorský dar</t>
  </si>
  <si>
    <t>22/21 - Členský popl. ČSMPS</t>
  </si>
  <si>
    <t>W/21 - Sponzorský dar</t>
  </si>
  <si>
    <t>23/21 - Výpis skut. majitelů KS 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</si>
</sst>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14" fontId="0" fillId="0" borderId="0" xfId="0" applyNumberFormat="1"/>
    <xf numFmtId="0" fontId="4" fillId="0" borderId="0" xfId="0" applyFont="1"/>
    <xf numFmtId="4" fontId="3" fillId="0" borderId="1" xfId="0" applyNumberFormat="1" applyFont="1" applyBorder="1"/>
    <xf numFmtId="4" fontId="3" fillId="0" borderId="2" xfId="0" applyNumberFormat="1" applyFont="1" applyBorder="1"/>
    <xf numFmtId="14" fontId="3" fillId="0" borderId="0" xfId="0" applyNumberFormat="1" applyFont="1"/>
    <xf numFmtId="4" fontId="4" fillId="0" borderId="0" xfId="0" applyNumberFormat="1" applyFont="1"/>
    <xf numFmtId="4" fontId="3" fillId="0" borderId="0" xfId="0" applyNumberFormat="1" applyFont="1"/>
    <xf numFmtId="4" fontId="1" fillId="0" borderId="0" xfId="0" applyNumberFormat="1" applyFont="1"/>
    <xf numFmtId="4" fontId="7" fillId="0" borderId="2" xfId="0" applyNumberFormat="1" applyFont="1" applyBorder="1"/>
    <xf numFmtId="0" fontId="7" fillId="0" borderId="0" xfId="0" applyFont="1"/>
    <xf numFmtId="2" fontId="1" fillId="0" borderId="0" xfId="0" applyNumberFormat="1" applyFont="1"/>
    <xf numFmtId="4" fontId="7" fillId="0" borderId="1" xfId="0" applyNumberFormat="1" applyFont="1" applyBorder="1"/>
    <xf numFmtId="0" fontId="8" fillId="0" borderId="0" xfId="0" applyFont="1"/>
    <xf numFmtId="14" fontId="7" fillId="0" borderId="5" xfId="0" applyNumberFormat="1" applyFont="1" applyBorder="1"/>
    <xf numFmtId="14" fontId="7" fillId="0" borderId="0" xfId="0" applyNumberFormat="1" applyFont="1"/>
    <xf numFmtId="17" fontId="7" fillId="0" borderId="0" xfId="0" applyNumberFormat="1" applyFont="1"/>
    <xf numFmtId="0" fontId="9" fillId="0" borderId="0" xfId="0" applyFont="1"/>
    <xf numFmtId="4" fontId="3" fillId="0" borderId="4" xfId="0" applyNumberFormat="1" applyFont="1" applyBorder="1"/>
    <xf numFmtId="4" fontId="7" fillId="0" borderId="0" xfId="0" applyNumberFormat="1" applyFont="1"/>
    <xf numFmtId="4" fontId="10" fillId="0" borderId="6" xfId="0" applyNumberFormat="1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10" fillId="0" borderId="0" xfId="0" applyNumberFormat="1" applyFont="1"/>
    <xf numFmtId="4" fontId="7" fillId="0" borderId="4" xfId="0" applyNumberFormat="1" applyFont="1" applyBorder="1"/>
    <xf numFmtId="0" fontId="0" fillId="0" borderId="4" xfId="0" applyBorder="1"/>
    <xf numFmtId="4" fontId="7" fillId="0" borderId="3" xfId="0" applyNumberFormat="1" applyFont="1" applyBorder="1"/>
    <xf numFmtId="4" fontId="0" fillId="0" borderId="0" xfId="0" applyNumberFormat="1"/>
    <xf numFmtId="14" fontId="11" fillId="0" borderId="0" xfId="0" applyNumberFormat="1" applyFont="1"/>
    <xf numFmtId="4" fontId="11" fillId="0" borderId="2" xfId="0" applyNumberFormat="1" applyFont="1" applyBorder="1"/>
    <xf numFmtId="0" fontId="11" fillId="0" borderId="0" xfId="0" applyFont="1"/>
    <xf numFmtId="14" fontId="11" fillId="0" borderId="5" xfId="0" applyNumberFormat="1" applyFont="1" applyBorder="1"/>
    <xf numFmtId="4" fontId="11" fillId="0" borderId="1" xfId="0" applyNumberFormat="1" applyFont="1" applyBorder="1"/>
    <xf numFmtId="4" fontId="7" fillId="0" borderId="7" xfId="0" applyNumberFormat="1" applyFont="1" applyBorder="1"/>
    <xf numFmtId="4" fontId="12" fillId="0" borderId="0" xfId="0" applyNumberFormat="1" applyFont="1"/>
  </cellXfs>
  <cellStyles count="1">
    <cellStyle name="Normální" xfId="0" builtinId="0"/>
  </cellStyles>
  <dxfs count="0"/>
  <tableStyles count="1" defaultTableStyle="TableStyleMedium2" defaultPivotStyle="PivotStyleLight16">
    <tableStyle name="Invisible" pivot="0" table="0" count="0" xr9:uid="{164EA2DA-1551-4FA5-B10F-4D4EE16BC06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workbookViewId="0">
      <selection activeCell="B15" sqref="B15"/>
    </sheetView>
  </sheetViews>
  <sheetFormatPr defaultRowHeight="15" x14ac:dyDescent="0.25"/>
  <cols>
    <col min="1" max="1" width="10" bestFit="1" customWidth="1"/>
    <col min="2" max="2" width="9.85546875" customWidth="1"/>
    <col min="8" max="8" width="10" customWidth="1"/>
    <col min="11" max="11" width="10.42578125" bestFit="1" customWidth="1"/>
  </cols>
  <sheetData>
    <row r="1" spans="1:10" ht="18.75" x14ac:dyDescent="0.3">
      <c r="A1" s="1" t="s">
        <v>17</v>
      </c>
    </row>
    <row r="2" spans="1:10" x14ac:dyDescent="0.25">
      <c r="G2" s="13"/>
      <c r="H2" s="27" t="s">
        <v>8</v>
      </c>
      <c r="I2" s="5"/>
      <c r="J2" s="5"/>
    </row>
    <row r="3" spans="1:10" x14ac:dyDescent="0.25">
      <c r="A3" s="14"/>
      <c r="B3" s="4" t="s">
        <v>13</v>
      </c>
      <c r="G3" s="20">
        <v>44328</v>
      </c>
      <c r="H3" s="18">
        <v>4000</v>
      </c>
      <c r="I3" s="16" t="s">
        <v>33</v>
      </c>
      <c r="J3" s="5"/>
    </row>
    <row r="4" spans="1:10" x14ac:dyDescent="0.25">
      <c r="A4" s="20">
        <v>44391</v>
      </c>
      <c r="B4" s="38">
        <v>364769</v>
      </c>
      <c r="C4" s="16" t="s">
        <v>44</v>
      </c>
      <c r="D4" s="16"/>
      <c r="E4" s="5"/>
      <c r="F4" s="5"/>
      <c r="G4" s="20">
        <v>44343</v>
      </c>
      <c r="H4" s="15">
        <v>2811</v>
      </c>
      <c r="I4" s="16" t="s">
        <v>34</v>
      </c>
      <c r="J4" s="5"/>
    </row>
    <row r="5" spans="1:10" x14ac:dyDescent="0.25">
      <c r="A5" s="25"/>
      <c r="B5" s="25"/>
      <c r="C5" s="16"/>
      <c r="D5" s="16"/>
      <c r="G5" s="20">
        <v>44362</v>
      </c>
      <c r="H5" s="15">
        <v>4400</v>
      </c>
      <c r="I5" s="16" t="s">
        <v>36</v>
      </c>
      <c r="J5" s="5"/>
    </row>
    <row r="6" spans="1:10" x14ac:dyDescent="0.25">
      <c r="A6" s="25"/>
      <c r="B6" s="26" t="s">
        <v>14</v>
      </c>
      <c r="C6" s="16"/>
      <c r="D6" s="16"/>
      <c r="G6" s="20">
        <v>44364</v>
      </c>
      <c r="H6" s="15">
        <v>5250</v>
      </c>
      <c r="I6" s="16" t="s">
        <v>37</v>
      </c>
      <c r="J6" s="5"/>
    </row>
    <row r="7" spans="1:10" x14ac:dyDescent="0.25">
      <c r="A7" s="21">
        <v>44445</v>
      </c>
      <c r="B7" s="15">
        <v>49981</v>
      </c>
      <c r="C7" s="22" t="s">
        <v>56</v>
      </c>
      <c r="D7" s="16"/>
      <c r="E7" s="5"/>
      <c r="G7" s="20">
        <v>44365</v>
      </c>
      <c r="H7" s="15">
        <v>6000</v>
      </c>
      <c r="I7" s="16" t="s">
        <v>38</v>
      </c>
      <c r="J7" s="5"/>
    </row>
    <row r="8" spans="1:10" x14ac:dyDescent="0.25">
      <c r="A8" s="21">
        <v>44459</v>
      </c>
      <c r="B8" s="15">
        <v>49530</v>
      </c>
      <c r="C8" s="22" t="s">
        <v>64</v>
      </c>
      <c r="D8" s="16"/>
      <c r="E8" s="5"/>
      <c r="G8" s="20">
        <v>44365</v>
      </c>
      <c r="H8" s="15">
        <v>320</v>
      </c>
      <c r="I8" s="16" t="s">
        <v>39</v>
      </c>
      <c r="J8" s="5"/>
    </row>
    <row r="9" spans="1:10" x14ac:dyDescent="0.25">
      <c r="A9" s="21">
        <v>44459</v>
      </c>
      <c r="B9" s="15">
        <v>49892</v>
      </c>
      <c r="C9" s="22" t="s">
        <v>65</v>
      </c>
      <c r="D9" s="16"/>
      <c r="E9" s="5"/>
      <c r="G9" s="20">
        <v>44365</v>
      </c>
      <c r="H9" s="15">
        <v>1178</v>
      </c>
      <c r="I9" s="16" t="s">
        <v>41</v>
      </c>
      <c r="J9" s="5"/>
    </row>
    <row r="10" spans="1:10" x14ac:dyDescent="0.25">
      <c r="A10" s="21">
        <v>44462</v>
      </c>
      <c r="B10" s="15">
        <v>49680</v>
      </c>
      <c r="C10" s="22" t="s">
        <v>66</v>
      </c>
      <c r="D10" s="16"/>
      <c r="E10" s="5"/>
      <c r="G10" s="20">
        <v>44371</v>
      </c>
      <c r="H10" s="15">
        <v>400</v>
      </c>
      <c r="I10" s="16" t="s">
        <v>42</v>
      </c>
      <c r="J10" s="5"/>
    </row>
    <row r="11" spans="1:10" x14ac:dyDescent="0.25">
      <c r="A11" s="21">
        <v>44463</v>
      </c>
      <c r="B11" s="15">
        <v>49739</v>
      </c>
      <c r="C11" s="22" t="s">
        <v>67</v>
      </c>
      <c r="D11" s="16"/>
      <c r="E11" s="5"/>
      <c r="G11" s="20">
        <v>44375</v>
      </c>
      <c r="H11" s="15">
        <v>2207</v>
      </c>
      <c r="I11" s="16" t="s">
        <v>81</v>
      </c>
      <c r="J11" s="5"/>
    </row>
    <row r="12" spans="1:10" x14ac:dyDescent="0.25">
      <c r="A12" s="21">
        <v>44495</v>
      </c>
      <c r="B12" s="15">
        <v>1050</v>
      </c>
      <c r="C12" s="16" t="s">
        <v>83</v>
      </c>
      <c r="D12" s="16"/>
      <c r="E12" s="5"/>
      <c r="G12" s="20">
        <v>44461</v>
      </c>
      <c r="H12" s="15">
        <v>1200</v>
      </c>
      <c r="I12" s="16" t="s">
        <v>58</v>
      </c>
      <c r="J12" s="5"/>
    </row>
    <row r="13" spans="1:10" x14ac:dyDescent="0.25">
      <c r="A13" s="21"/>
      <c r="B13" s="29"/>
      <c r="C13" s="16"/>
      <c r="D13" s="16"/>
      <c r="E13" s="5"/>
      <c r="G13" s="20">
        <v>44469</v>
      </c>
      <c r="H13" s="15">
        <v>4000</v>
      </c>
      <c r="I13" s="16" t="s">
        <v>61</v>
      </c>
      <c r="J13" s="5"/>
    </row>
    <row r="14" spans="1:10" x14ac:dyDescent="0.25">
      <c r="A14" s="21"/>
      <c r="B14" s="25"/>
      <c r="C14" s="16"/>
      <c r="D14" s="16"/>
      <c r="E14" s="5"/>
      <c r="G14" s="20">
        <v>44469</v>
      </c>
      <c r="H14" s="15">
        <v>5500</v>
      </c>
      <c r="I14" s="16" t="s">
        <v>60</v>
      </c>
      <c r="J14" s="5"/>
    </row>
    <row r="15" spans="1:10" x14ac:dyDescent="0.25">
      <c r="A15" s="21"/>
      <c r="B15" s="39"/>
      <c r="C15" s="16"/>
      <c r="D15" s="16"/>
      <c r="E15" s="5"/>
      <c r="G15" s="20">
        <v>44469</v>
      </c>
      <c r="H15" s="15">
        <v>796</v>
      </c>
      <c r="I15" s="16" t="s">
        <v>62</v>
      </c>
      <c r="J15" s="5"/>
    </row>
    <row r="16" spans="1:10" x14ac:dyDescent="0.25">
      <c r="A16" s="21"/>
      <c r="B16" s="25"/>
      <c r="C16" s="16"/>
      <c r="D16" s="16"/>
      <c r="E16" s="5"/>
      <c r="G16" s="20">
        <v>44474</v>
      </c>
      <c r="H16" s="15">
        <v>1305</v>
      </c>
      <c r="I16" s="16" t="s">
        <v>69</v>
      </c>
      <c r="J16" s="5"/>
    </row>
    <row r="17" spans="1:10" x14ac:dyDescent="0.25">
      <c r="A17" s="21"/>
      <c r="B17" s="25"/>
      <c r="C17" s="16"/>
      <c r="D17" s="16"/>
      <c r="E17" s="5"/>
      <c r="G17" s="20">
        <v>44476</v>
      </c>
      <c r="H17" s="15">
        <v>26000</v>
      </c>
      <c r="I17" s="16" t="s">
        <v>70</v>
      </c>
      <c r="J17" s="5"/>
    </row>
    <row r="18" spans="1:10" x14ac:dyDescent="0.25">
      <c r="A18" s="21"/>
      <c r="B18" s="25"/>
      <c r="C18" s="16"/>
      <c r="D18" s="16"/>
      <c r="G18" s="20">
        <v>44478</v>
      </c>
      <c r="H18" s="15">
        <v>1752</v>
      </c>
      <c r="I18" s="16" t="s">
        <v>72</v>
      </c>
      <c r="J18" s="5"/>
    </row>
    <row r="19" spans="1:10" x14ac:dyDescent="0.25">
      <c r="A19" s="21"/>
      <c r="B19" s="25"/>
      <c r="C19" s="22"/>
      <c r="D19" s="16"/>
      <c r="G19" s="20">
        <v>44478</v>
      </c>
      <c r="H19" s="15">
        <v>3478</v>
      </c>
      <c r="I19" s="16" t="s">
        <v>73</v>
      </c>
      <c r="J19" s="5"/>
    </row>
    <row r="20" spans="1:10" x14ac:dyDescent="0.25">
      <c r="A20" s="21"/>
      <c r="B20" s="25"/>
      <c r="C20" s="16"/>
      <c r="D20" s="16"/>
      <c r="G20" s="20">
        <v>44478</v>
      </c>
      <c r="H20" s="15">
        <v>820</v>
      </c>
      <c r="I20" s="16" t="s">
        <v>74</v>
      </c>
      <c r="J20" s="5"/>
    </row>
    <row r="21" spans="1:10" x14ac:dyDescent="0.25">
      <c r="A21" s="21"/>
      <c r="B21" s="25"/>
      <c r="C21" s="16"/>
      <c r="G21" s="20">
        <v>44480</v>
      </c>
      <c r="H21" s="15">
        <v>1419</v>
      </c>
      <c r="I21" s="16" t="s">
        <v>76</v>
      </c>
      <c r="J21" s="5"/>
    </row>
    <row r="22" spans="1:10" x14ac:dyDescent="0.25">
      <c r="A22" s="21"/>
      <c r="B22" s="25"/>
      <c r="C22" s="16"/>
      <c r="G22" s="20">
        <v>44484</v>
      </c>
      <c r="H22" s="15">
        <v>3500</v>
      </c>
      <c r="I22" s="16" t="s">
        <v>79</v>
      </c>
      <c r="J22" s="5"/>
    </row>
    <row r="23" spans="1:10" x14ac:dyDescent="0.25">
      <c r="A23" s="21"/>
      <c r="B23" s="25"/>
      <c r="C23" s="16"/>
      <c r="G23" s="20">
        <v>44485</v>
      </c>
      <c r="H23" s="15">
        <v>314</v>
      </c>
      <c r="I23" s="16" t="s">
        <v>85</v>
      </c>
      <c r="J23" s="5"/>
    </row>
    <row r="24" spans="1:10" x14ac:dyDescent="0.25">
      <c r="A24" s="21"/>
      <c r="B24" s="25"/>
      <c r="C24" s="16"/>
      <c r="G24" s="20">
        <v>44488</v>
      </c>
      <c r="H24" s="15">
        <v>3300</v>
      </c>
      <c r="I24" s="16" t="s">
        <v>84</v>
      </c>
      <c r="J24" s="5"/>
    </row>
    <row r="25" spans="1:10" x14ac:dyDescent="0.25">
      <c r="A25" s="21"/>
      <c r="B25" s="25"/>
      <c r="C25" s="16"/>
      <c r="G25" s="20">
        <v>44502</v>
      </c>
      <c r="H25" s="15">
        <v>180</v>
      </c>
      <c r="I25" s="16" t="s">
        <v>92</v>
      </c>
      <c r="J25" s="5"/>
    </row>
    <row r="26" spans="1:10" x14ac:dyDescent="0.25">
      <c r="A26" s="21"/>
      <c r="B26" s="25"/>
      <c r="C26" s="16"/>
      <c r="G26" s="20">
        <v>44503</v>
      </c>
      <c r="H26" s="15">
        <v>2270</v>
      </c>
      <c r="I26" s="16" t="s">
        <v>93</v>
      </c>
      <c r="J26" s="5"/>
    </row>
    <row r="27" spans="1:10" x14ac:dyDescent="0.25">
      <c r="A27" s="21"/>
      <c r="B27" s="25"/>
      <c r="C27" s="16"/>
      <c r="G27" s="20">
        <v>44505</v>
      </c>
      <c r="H27" s="15">
        <v>267</v>
      </c>
      <c r="I27" s="16" t="s">
        <v>94</v>
      </c>
      <c r="J27" s="5"/>
    </row>
    <row r="28" spans="1:10" x14ac:dyDescent="0.25">
      <c r="A28" s="21"/>
      <c r="B28" s="25"/>
      <c r="C28" s="16"/>
      <c r="G28" s="20">
        <v>44505</v>
      </c>
      <c r="H28" s="15">
        <v>2900</v>
      </c>
      <c r="I28" s="16" t="s">
        <v>95</v>
      </c>
      <c r="J28" s="5"/>
    </row>
    <row r="29" spans="1:10" x14ac:dyDescent="0.25">
      <c r="A29" s="21"/>
      <c r="B29" s="25"/>
      <c r="C29" s="16"/>
      <c r="D29" s="16"/>
      <c r="G29" s="20">
        <v>44512</v>
      </c>
      <c r="H29" s="15">
        <v>11500</v>
      </c>
      <c r="I29" s="16" t="s">
        <v>96</v>
      </c>
      <c r="J29" s="5"/>
    </row>
    <row r="30" spans="1:10" x14ac:dyDescent="0.25">
      <c r="A30" s="21"/>
      <c r="B30" s="25"/>
      <c r="C30" s="16"/>
      <c r="D30" s="16"/>
      <c r="G30" s="20">
        <v>44512</v>
      </c>
      <c r="H30" s="15">
        <v>1300</v>
      </c>
      <c r="I30" s="16" t="s">
        <v>97</v>
      </c>
      <c r="J30" s="5"/>
    </row>
    <row r="31" spans="1:10" x14ac:dyDescent="0.25">
      <c r="A31" s="21"/>
      <c r="B31" s="25"/>
      <c r="C31" s="16"/>
      <c r="D31" s="16"/>
      <c r="G31" s="20">
        <v>44523</v>
      </c>
      <c r="H31" s="15">
        <v>8515</v>
      </c>
      <c r="I31" s="16" t="s">
        <v>98</v>
      </c>
      <c r="J31" s="5"/>
    </row>
    <row r="32" spans="1:10" x14ac:dyDescent="0.25">
      <c r="A32" s="21"/>
      <c r="B32" s="25"/>
      <c r="C32" s="16"/>
      <c r="D32" s="16"/>
      <c r="G32" s="20">
        <v>44523</v>
      </c>
      <c r="H32" s="31">
        <v>8135</v>
      </c>
      <c r="I32" s="16" t="s">
        <v>101</v>
      </c>
      <c r="J32" s="5"/>
    </row>
    <row r="34" spans="2:11" x14ac:dyDescent="0.25">
      <c r="B34" s="28">
        <f>SUM(B7:B12)</f>
        <v>249872</v>
      </c>
      <c r="H34" s="14">
        <f>SUM(H3:H32)</f>
        <v>115017</v>
      </c>
      <c r="J34" s="3" t="s">
        <v>10</v>
      </c>
      <c r="K34" s="14">
        <f>B4-B34-H34</f>
        <v>-120</v>
      </c>
    </row>
    <row r="44" spans="2:11" x14ac:dyDescent="0.25">
      <c r="D44" s="3"/>
      <c r="E44" s="3"/>
      <c r="F44" s="3"/>
    </row>
  </sheetData>
  <sortState xmlns:xlrd2="http://schemas.microsoft.com/office/spreadsheetml/2017/richdata2" ref="G4:I36">
    <sortCondition ref="G4"/>
  </sortState>
  <pageMargins left="0.70866141732283472" right="0.70866141732283472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9"/>
  <sheetViews>
    <sheetView topLeftCell="A16" workbookViewId="0">
      <selection activeCell="J39" sqref="J39"/>
    </sheetView>
  </sheetViews>
  <sheetFormatPr defaultRowHeight="15" x14ac:dyDescent="0.25"/>
  <cols>
    <col min="6" max="6" width="9.5703125" customWidth="1"/>
  </cols>
  <sheetData>
    <row r="1" spans="1:9" ht="18.75" x14ac:dyDescent="0.3">
      <c r="A1" s="1" t="s">
        <v>21</v>
      </c>
    </row>
    <row r="2" spans="1:9" ht="18.75" x14ac:dyDescent="0.3">
      <c r="A2" s="1"/>
    </row>
    <row r="3" spans="1:9" x14ac:dyDescent="0.25">
      <c r="A3" s="17">
        <v>0.7</v>
      </c>
      <c r="B3" t="s">
        <v>16</v>
      </c>
    </row>
    <row r="4" spans="1:9" x14ac:dyDescent="0.25">
      <c r="A4" s="4"/>
      <c r="B4" s="4" t="s">
        <v>8</v>
      </c>
      <c r="F4" s="6"/>
      <c r="G4" s="4" t="s">
        <v>9</v>
      </c>
    </row>
    <row r="5" spans="1:9" x14ac:dyDescent="0.25">
      <c r="A5" s="20">
        <v>44328</v>
      </c>
      <c r="B5" s="18">
        <v>4000</v>
      </c>
      <c r="C5" s="16" t="s">
        <v>33</v>
      </c>
      <c r="D5" s="16"/>
      <c r="E5" s="19"/>
      <c r="F5" s="11">
        <v>44328</v>
      </c>
      <c r="G5" s="9">
        <v>5000</v>
      </c>
      <c r="H5" s="16" t="s">
        <v>28</v>
      </c>
      <c r="I5" s="5"/>
    </row>
    <row r="6" spans="1:9" x14ac:dyDescent="0.25">
      <c r="A6" s="33">
        <v>44343</v>
      </c>
      <c r="B6" s="34">
        <v>5500</v>
      </c>
      <c r="C6" s="35" t="s">
        <v>82</v>
      </c>
      <c r="D6" s="16"/>
      <c r="E6" s="19"/>
      <c r="F6" s="11">
        <v>44343</v>
      </c>
      <c r="G6" s="10">
        <v>10000</v>
      </c>
      <c r="H6" s="16" t="s">
        <v>29</v>
      </c>
      <c r="I6" s="5"/>
    </row>
    <row r="7" spans="1:9" x14ac:dyDescent="0.25">
      <c r="A7" s="20">
        <v>44343</v>
      </c>
      <c r="B7" s="15">
        <v>2811</v>
      </c>
      <c r="C7" s="16" t="s">
        <v>34</v>
      </c>
      <c r="D7" s="16"/>
      <c r="E7" s="19"/>
      <c r="F7" s="11">
        <v>44352</v>
      </c>
      <c r="G7" s="10">
        <v>10000</v>
      </c>
      <c r="H7" s="16" t="s">
        <v>30</v>
      </c>
      <c r="I7" s="5"/>
    </row>
    <row r="8" spans="1:9" x14ac:dyDescent="0.25">
      <c r="A8" s="36">
        <v>44356</v>
      </c>
      <c r="B8" s="34">
        <v>4500</v>
      </c>
      <c r="C8" s="35" t="s">
        <v>35</v>
      </c>
      <c r="D8" s="16"/>
      <c r="E8" s="19"/>
      <c r="F8" s="11">
        <v>44360</v>
      </c>
      <c r="G8" s="10">
        <v>10000</v>
      </c>
      <c r="H8" s="16" t="s">
        <v>31</v>
      </c>
      <c r="I8" s="5"/>
    </row>
    <row r="9" spans="1:9" x14ac:dyDescent="0.25">
      <c r="A9" s="20">
        <v>44362</v>
      </c>
      <c r="B9" s="15">
        <v>4400</v>
      </c>
      <c r="C9" s="16" t="s">
        <v>36</v>
      </c>
      <c r="D9" s="16"/>
      <c r="E9" s="19"/>
      <c r="F9" s="11">
        <v>44365</v>
      </c>
      <c r="G9" s="10">
        <v>25000</v>
      </c>
      <c r="H9" s="16" t="s">
        <v>32</v>
      </c>
      <c r="I9" s="5"/>
    </row>
    <row r="10" spans="1:9" x14ac:dyDescent="0.25">
      <c r="A10" s="20">
        <v>44364</v>
      </c>
      <c r="B10" s="15">
        <v>5250</v>
      </c>
      <c r="C10" s="16" t="s">
        <v>37</v>
      </c>
      <c r="D10" s="16"/>
      <c r="E10" s="19"/>
      <c r="F10" s="11">
        <v>44426</v>
      </c>
      <c r="G10" s="10">
        <v>10000</v>
      </c>
      <c r="H10" s="16" t="s">
        <v>53</v>
      </c>
      <c r="I10" s="5"/>
    </row>
    <row r="11" spans="1:9" x14ac:dyDescent="0.25">
      <c r="A11" s="20">
        <v>44365</v>
      </c>
      <c r="B11" s="15">
        <v>6000</v>
      </c>
      <c r="C11" s="16" t="s">
        <v>38</v>
      </c>
      <c r="D11" s="16"/>
      <c r="E11" s="19"/>
      <c r="F11" s="21">
        <v>44444</v>
      </c>
      <c r="G11" s="15">
        <v>6000</v>
      </c>
      <c r="H11" s="16" t="s">
        <v>54</v>
      </c>
      <c r="I11" s="5"/>
    </row>
    <row r="12" spans="1:9" x14ac:dyDescent="0.25">
      <c r="A12" s="20">
        <v>44365</v>
      </c>
      <c r="B12" s="15">
        <v>320</v>
      </c>
      <c r="C12" s="16" t="s">
        <v>39</v>
      </c>
      <c r="D12" s="16"/>
      <c r="E12" s="19"/>
      <c r="F12" s="21">
        <v>44455</v>
      </c>
      <c r="G12" s="15">
        <v>50000</v>
      </c>
      <c r="H12" s="16" t="s">
        <v>55</v>
      </c>
      <c r="I12" s="23"/>
    </row>
    <row r="13" spans="1:9" x14ac:dyDescent="0.25">
      <c r="A13" s="36">
        <v>44365</v>
      </c>
      <c r="B13" s="34">
        <v>5000</v>
      </c>
      <c r="C13" s="35" t="s">
        <v>40</v>
      </c>
      <c r="D13" s="16"/>
      <c r="E13" s="19"/>
      <c r="F13" s="11">
        <v>44472</v>
      </c>
      <c r="G13" s="10">
        <v>40000</v>
      </c>
      <c r="H13" s="5" t="s">
        <v>51</v>
      </c>
      <c r="I13" s="5"/>
    </row>
    <row r="14" spans="1:9" x14ac:dyDescent="0.25">
      <c r="A14" s="20">
        <v>44365</v>
      </c>
      <c r="B14" s="15">
        <v>1178</v>
      </c>
      <c r="C14" s="16" t="s">
        <v>41</v>
      </c>
      <c r="D14" s="16"/>
      <c r="E14" s="19"/>
      <c r="F14" s="11">
        <v>44481</v>
      </c>
      <c r="G14" s="10">
        <v>15000</v>
      </c>
      <c r="H14" s="5" t="s">
        <v>52</v>
      </c>
      <c r="I14" s="5"/>
    </row>
    <row r="15" spans="1:9" x14ac:dyDescent="0.25">
      <c r="A15" s="20">
        <v>44371</v>
      </c>
      <c r="B15" s="15">
        <v>400</v>
      </c>
      <c r="C15" s="16" t="s">
        <v>42</v>
      </c>
      <c r="D15" s="16"/>
      <c r="E15" s="19"/>
      <c r="F15" s="11">
        <v>44502</v>
      </c>
      <c r="G15" s="10">
        <v>4600</v>
      </c>
      <c r="H15" s="5" t="s">
        <v>86</v>
      </c>
      <c r="I15" s="5"/>
    </row>
    <row r="16" spans="1:9" x14ac:dyDescent="0.25">
      <c r="A16" s="20">
        <v>44375</v>
      </c>
      <c r="B16" s="15">
        <v>2207</v>
      </c>
      <c r="C16" s="16" t="s">
        <v>81</v>
      </c>
      <c r="D16" s="16"/>
      <c r="E16" s="19"/>
      <c r="F16" s="11">
        <v>44514</v>
      </c>
      <c r="G16" s="10">
        <v>9400</v>
      </c>
      <c r="H16" s="5" t="s">
        <v>57</v>
      </c>
      <c r="I16" s="5"/>
    </row>
    <row r="17" spans="1:9" x14ac:dyDescent="0.25">
      <c r="A17" s="36">
        <v>44461</v>
      </c>
      <c r="B17" s="34">
        <v>4200</v>
      </c>
      <c r="C17" s="35" t="s">
        <v>59</v>
      </c>
      <c r="D17" s="16"/>
      <c r="E17" s="19"/>
      <c r="F17" s="5"/>
      <c r="G17" s="24"/>
      <c r="H17" s="5"/>
      <c r="I17" s="5"/>
    </row>
    <row r="18" spans="1:9" x14ac:dyDescent="0.25">
      <c r="A18" s="20">
        <v>44461</v>
      </c>
      <c r="B18" s="15">
        <v>1200</v>
      </c>
      <c r="C18" s="16" t="s">
        <v>58</v>
      </c>
      <c r="D18" s="16"/>
      <c r="E18" s="19"/>
      <c r="F18" s="5"/>
      <c r="G18" s="13"/>
      <c r="H18" s="5"/>
      <c r="I18" s="5"/>
    </row>
    <row r="19" spans="1:9" x14ac:dyDescent="0.25">
      <c r="A19" s="20">
        <v>44469</v>
      </c>
      <c r="B19" s="15">
        <v>4000</v>
      </c>
      <c r="C19" s="16" t="s">
        <v>61</v>
      </c>
      <c r="D19" s="16"/>
      <c r="E19" s="19"/>
      <c r="F19" s="5"/>
      <c r="G19" s="13"/>
      <c r="H19" s="5"/>
      <c r="I19" s="5"/>
    </row>
    <row r="20" spans="1:9" x14ac:dyDescent="0.25">
      <c r="A20" s="20">
        <v>44469</v>
      </c>
      <c r="B20" s="15">
        <v>5500</v>
      </c>
      <c r="C20" s="16" t="s">
        <v>60</v>
      </c>
      <c r="D20" s="16"/>
      <c r="E20" s="19"/>
      <c r="F20" s="5"/>
      <c r="G20" s="13"/>
      <c r="H20" s="5"/>
      <c r="I20" s="5"/>
    </row>
    <row r="21" spans="1:9" x14ac:dyDescent="0.25">
      <c r="A21" s="20">
        <v>44469</v>
      </c>
      <c r="B21" s="15">
        <v>796</v>
      </c>
      <c r="C21" s="16" t="s">
        <v>62</v>
      </c>
      <c r="D21" s="16"/>
      <c r="E21" s="19"/>
      <c r="F21" s="5"/>
      <c r="G21" s="13"/>
      <c r="H21" s="13"/>
      <c r="I21" s="5"/>
    </row>
    <row r="22" spans="1:9" x14ac:dyDescent="0.25">
      <c r="A22" s="36">
        <v>44470</v>
      </c>
      <c r="B22" s="34">
        <v>9000</v>
      </c>
      <c r="C22" s="35" t="s">
        <v>63</v>
      </c>
      <c r="D22" s="16"/>
      <c r="E22" s="19"/>
      <c r="F22" s="5"/>
      <c r="G22" s="13"/>
      <c r="H22" s="5"/>
      <c r="I22" s="5"/>
    </row>
    <row r="23" spans="1:9" x14ac:dyDescent="0.25">
      <c r="A23" s="36">
        <v>44474</v>
      </c>
      <c r="B23" s="34">
        <v>5500</v>
      </c>
      <c r="C23" s="35" t="s">
        <v>68</v>
      </c>
      <c r="D23" s="16"/>
      <c r="E23" s="19"/>
      <c r="F23" s="5"/>
      <c r="G23" s="13"/>
      <c r="H23" s="5"/>
      <c r="I23" s="5"/>
    </row>
    <row r="24" spans="1:9" x14ac:dyDescent="0.25">
      <c r="A24" s="20">
        <v>44474</v>
      </c>
      <c r="B24" s="15">
        <v>1305</v>
      </c>
      <c r="C24" s="16" t="s">
        <v>69</v>
      </c>
      <c r="D24" s="16"/>
      <c r="E24" s="19"/>
      <c r="F24" s="5"/>
      <c r="G24" s="13"/>
      <c r="H24" s="5"/>
      <c r="I24" s="5"/>
    </row>
    <row r="25" spans="1:9" x14ac:dyDescent="0.25">
      <c r="A25" s="20">
        <v>44476</v>
      </c>
      <c r="B25" s="15">
        <v>26000</v>
      </c>
      <c r="C25" s="16" t="s">
        <v>70</v>
      </c>
      <c r="D25" s="16"/>
      <c r="E25" s="19"/>
      <c r="F25" s="5"/>
      <c r="G25" s="13"/>
      <c r="H25" s="5"/>
      <c r="I25" s="5"/>
    </row>
    <row r="26" spans="1:9" x14ac:dyDescent="0.25">
      <c r="A26" s="20">
        <v>44478</v>
      </c>
      <c r="B26" s="15">
        <v>1752</v>
      </c>
      <c r="C26" s="16" t="s">
        <v>72</v>
      </c>
      <c r="D26" s="16"/>
      <c r="E26" s="19"/>
      <c r="F26" s="5"/>
      <c r="G26" s="13"/>
      <c r="H26" s="5"/>
      <c r="I26" s="5"/>
    </row>
    <row r="27" spans="1:9" x14ac:dyDescent="0.25">
      <c r="A27" s="20">
        <v>44478</v>
      </c>
      <c r="B27" s="15">
        <v>3478</v>
      </c>
      <c r="C27" s="16" t="s">
        <v>73</v>
      </c>
      <c r="D27" s="16"/>
      <c r="E27" s="19"/>
      <c r="F27" s="5"/>
      <c r="G27" s="13"/>
      <c r="H27" s="5"/>
      <c r="I27" s="5"/>
    </row>
    <row r="28" spans="1:9" x14ac:dyDescent="0.25">
      <c r="A28" s="20">
        <v>44478</v>
      </c>
      <c r="B28" s="15">
        <v>820</v>
      </c>
      <c r="C28" s="16" t="s">
        <v>74</v>
      </c>
      <c r="D28" s="16"/>
      <c r="E28" s="19"/>
      <c r="F28" s="5"/>
      <c r="G28" s="13"/>
      <c r="H28" s="5"/>
      <c r="I28" s="5"/>
    </row>
    <row r="29" spans="1:9" x14ac:dyDescent="0.25">
      <c r="A29" s="36">
        <v>44480</v>
      </c>
      <c r="B29" s="34">
        <v>4500</v>
      </c>
      <c r="C29" s="35" t="s">
        <v>75</v>
      </c>
      <c r="D29" s="16"/>
      <c r="E29" s="19"/>
      <c r="F29" s="5"/>
      <c r="G29" s="13"/>
      <c r="H29" s="5"/>
      <c r="I29" s="5"/>
    </row>
    <row r="30" spans="1:9" x14ac:dyDescent="0.25">
      <c r="A30" s="20">
        <v>44480</v>
      </c>
      <c r="B30" s="15">
        <v>1419</v>
      </c>
      <c r="C30" s="16" t="s">
        <v>76</v>
      </c>
      <c r="D30" s="16"/>
      <c r="E30" s="19"/>
      <c r="F30" s="5"/>
      <c r="G30" s="13"/>
      <c r="H30" s="5"/>
      <c r="I30" s="5"/>
    </row>
    <row r="31" spans="1:9" x14ac:dyDescent="0.25">
      <c r="A31" s="36">
        <v>44481</v>
      </c>
      <c r="B31" s="34">
        <v>4800</v>
      </c>
      <c r="C31" s="35" t="s">
        <v>77</v>
      </c>
      <c r="D31" s="16"/>
      <c r="E31" s="19"/>
      <c r="F31" s="5"/>
      <c r="G31" s="13"/>
      <c r="H31" s="5"/>
      <c r="I31" s="5"/>
    </row>
    <row r="32" spans="1:9" x14ac:dyDescent="0.25">
      <c r="A32" s="36">
        <v>44484</v>
      </c>
      <c r="B32" s="34">
        <v>16000</v>
      </c>
      <c r="C32" s="35" t="s">
        <v>78</v>
      </c>
      <c r="D32" s="16"/>
      <c r="E32" s="19"/>
      <c r="F32" s="5"/>
      <c r="G32" s="13"/>
      <c r="H32" s="5"/>
      <c r="I32" s="5"/>
    </row>
    <row r="33" spans="1:9" x14ac:dyDescent="0.25">
      <c r="A33" s="20">
        <v>44484</v>
      </c>
      <c r="B33" s="15">
        <v>3500</v>
      </c>
      <c r="C33" s="16" t="s">
        <v>79</v>
      </c>
      <c r="D33" s="16"/>
      <c r="E33" s="19"/>
      <c r="F33" s="5"/>
      <c r="G33" s="13"/>
      <c r="H33" s="5"/>
      <c r="I33" s="5"/>
    </row>
    <row r="34" spans="1:9" x14ac:dyDescent="0.25">
      <c r="A34" s="20">
        <v>44485</v>
      </c>
      <c r="B34" s="15">
        <v>314</v>
      </c>
      <c r="C34" s="16" t="s">
        <v>85</v>
      </c>
      <c r="D34" s="16"/>
      <c r="E34" s="19"/>
      <c r="F34" s="5"/>
      <c r="G34" s="13"/>
      <c r="H34" s="5"/>
      <c r="I34" s="5"/>
    </row>
    <row r="35" spans="1:9" x14ac:dyDescent="0.25">
      <c r="A35" s="20">
        <v>44488</v>
      </c>
      <c r="B35" s="15">
        <v>3300</v>
      </c>
      <c r="C35" s="16" t="s">
        <v>84</v>
      </c>
      <c r="D35" s="16"/>
      <c r="E35" s="19"/>
      <c r="F35" s="5"/>
      <c r="G35" s="13"/>
      <c r="H35" s="5"/>
      <c r="I35" s="5"/>
    </row>
    <row r="36" spans="1:9" x14ac:dyDescent="0.25">
      <c r="A36" s="36">
        <v>44502</v>
      </c>
      <c r="B36" s="34">
        <v>21000</v>
      </c>
      <c r="C36" s="35" t="s">
        <v>91</v>
      </c>
      <c r="D36" s="16"/>
      <c r="E36" s="19"/>
      <c r="F36" s="5"/>
      <c r="G36" s="13"/>
      <c r="H36" s="5"/>
      <c r="I36" s="5"/>
    </row>
    <row r="37" spans="1:9" x14ac:dyDescent="0.25">
      <c r="A37" s="20">
        <v>44502</v>
      </c>
      <c r="B37" s="15">
        <v>180</v>
      </c>
      <c r="C37" s="16" t="s">
        <v>92</v>
      </c>
      <c r="D37" s="16"/>
      <c r="E37" s="19"/>
      <c r="F37" s="5"/>
      <c r="G37" s="13"/>
      <c r="H37" s="5"/>
      <c r="I37" s="5"/>
    </row>
    <row r="38" spans="1:9" x14ac:dyDescent="0.25">
      <c r="A38" s="20">
        <v>44503</v>
      </c>
      <c r="B38" s="15">
        <v>2270</v>
      </c>
      <c r="C38" s="16" t="s">
        <v>93</v>
      </c>
      <c r="D38" s="16"/>
      <c r="E38" s="19"/>
      <c r="F38" s="5"/>
      <c r="G38" s="13"/>
      <c r="H38" s="5"/>
      <c r="I38" s="5"/>
    </row>
    <row r="39" spans="1:9" x14ac:dyDescent="0.25">
      <c r="A39" s="20">
        <v>44505</v>
      </c>
      <c r="B39" s="15">
        <v>267</v>
      </c>
      <c r="C39" s="16" t="s">
        <v>94</v>
      </c>
      <c r="D39" s="16"/>
      <c r="E39" s="19"/>
      <c r="F39" s="5"/>
      <c r="G39" s="13"/>
      <c r="H39" s="5"/>
      <c r="I39" s="5"/>
    </row>
    <row r="40" spans="1:9" x14ac:dyDescent="0.25">
      <c r="A40" s="20">
        <v>44505</v>
      </c>
      <c r="B40" s="15">
        <v>2900</v>
      </c>
      <c r="C40" s="16" t="s">
        <v>95</v>
      </c>
      <c r="D40" s="16"/>
      <c r="E40" s="19"/>
      <c r="F40" s="5"/>
      <c r="G40" s="13"/>
      <c r="H40" s="5"/>
      <c r="I40" s="5"/>
    </row>
    <row r="41" spans="1:9" x14ac:dyDescent="0.25">
      <c r="A41" s="20">
        <v>44512</v>
      </c>
      <c r="B41" s="15">
        <v>11500</v>
      </c>
      <c r="C41" s="16" t="s">
        <v>96</v>
      </c>
      <c r="D41" s="16"/>
      <c r="E41" s="19"/>
      <c r="F41" s="5"/>
      <c r="G41" s="13"/>
      <c r="H41" s="5"/>
      <c r="I41" s="5"/>
    </row>
    <row r="42" spans="1:9" x14ac:dyDescent="0.25">
      <c r="A42" s="20">
        <v>44512</v>
      </c>
      <c r="B42" s="15">
        <v>1300</v>
      </c>
      <c r="C42" s="16" t="s">
        <v>97</v>
      </c>
      <c r="D42" s="16"/>
      <c r="E42" s="19"/>
      <c r="F42" s="5"/>
      <c r="G42" s="13"/>
      <c r="H42" s="5"/>
      <c r="I42" s="5"/>
    </row>
    <row r="43" spans="1:9" x14ac:dyDescent="0.25">
      <c r="A43" s="20">
        <v>44523</v>
      </c>
      <c r="B43" s="15">
        <v>8515</v>
      </c>
      <c r="C43" s="16" t="s">
        <v>98</v>
      </c>
      <c r="D43" s="16"/>
      <c r="E43" s="19"/>
      <c r="F43" s="5"/>
      <c r="G43" s="13"/>
      <c r="H43" s="5"/>
      <c r="I43" s="5"/>
    </row>
    <row r="44" spans="1:9" x14ac:dyDescent="0.25">
      <c r="A44" s="20">
        <v>44523</v>
      </c>
      <c r="B44" s="15">
        <v>8135</v>
      </c>
      <c r="C44" s="16" t="s">
        <v>101</v>
      </c>
      <c r="D44" s="16"/>
      <c r="E44" s="19"/>
      <c r="F44" s="5"/>
      <c r="G44" s="13"/>
      <c r="H44" s="5"/>
      <c r="I44" s="5"/>
    </row>
    <row r="45" spans="1:9" x14ac:dyDescent="0.25">
      <c r="A45" s="20">
        <v>44523</v>
      </c>
      <c r="B45" s="31">
        <v>-16.3</v>
      </c>
      <c r="C45" s="16" t="s">
        <v>99</v>
      </c>
      <c r="D45" s="16"/>
      <c r="E45" s="19"/>
      <c r="F45" s="5"/>
      <c r="G45" s="13"/>
      <c r="H45" s="5" t="s">
        <v>100</v>
      </c>
      <c r="I45" s="5"/>
    </row>
    <row r="46" spans="1:9" x14ac:dyDescent="0.25">
      <c r="A46" s="13"/>
      <c r="B46" s="13"/>
      <c r="C46" s="5" t="s">
        <v>27</v>
      </c>
      <c r="D46" s="5"/>
      <c r="F46" s="5"/>
      <c r="G46" s="13"/>
      <c r="H46" s="5"/>
      <c r="I46" s="5"/>
    </row>
    <row r="47" spans="1:9" x14ac:dyDescent="0.25">
      <c r="A47" s="5"/>
      <c r="B47" s="12">
        <f>SUM(B5:B45)</f>
        <v>195000.7</v>
      </c>
      <c r="C47" s="8"/>
      <c r="D47" s="8"/>
      <c r="E47" s="3"/>
      <c r="F47" s="8"/>
      <c r="G47" s="12">
        <f>SUM(G5:G45)</f>
        <v>195000</v>
      </c>
      <c r="H47" s="5"/>
      <c r="I47" s="5"/>
    </row>
    <row r="48" spans="1:9" x14ac:dyDescent="0.25">
      <c r="A48" s="5"/>
      <c r="B48" s="5"/>
      <c r="C48" s="5"/>
      <c r="D48" s="5"/>
      <c r="E48" s="5"/>
      <c r="F48" s="5"/>
      <c r="G48" s="5"/>
      <c r="H48" s="5"/>
      <c r="I48" s="5"/>
    </row>
    <row r="49" spans="1:10" x14ac:dyDescent="0.25">
      <c r="A49" s="5"/>
      <c r="B49" s="5"/>
      <c r="C49" s="5"/>
      <c r="D49" s="5"/>
      <c r="F49" s="5" t="s">
        <v>20</v>
      </c>
      <c r="G49" s="5"/>
      <c r="H49" s="5"/>
      <c r="I49" s="8" t="s">
        <v>2</v>
      </c>
      <c r="J49" s="12">
        <f>A3-B47+G47</f>
        <v>0</v>
      </c>
    </row>
  </sheetData>
  <sortState xmlns:xlrd2="http://schemas.microsoft.com/office/spreadsheetml/2017/richdata2" ref="A5:D16">
    <sortCondition ref="A5:A16"/>
  </sortState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1"/>
  <sheetViews>
    <sheetView workbookViewId="0">
      <selection activeCell="C17" sqref="C17"/>
    </sheetView>
  </sheetViews>
  <sheetFormatPr defaultRowHeight="15" x14ac:dyDescent="0.25"/>
  <cols>
    <col min="5" max="5" width="9.140625" style="6"/>
  </cols>
  <sheetData>
    <row r="1" spans="1:18" ht="18.75" x14ac:dyDescent="0.3">
      <c r="A1" s="1" t="s">
        <v>22</v>
      </c>
    </row>
    <row r="3" spans="1:18" x14ac:dyDescent="0.25">
      <c r="A3" s="3">
        <v>172.15</v>
      </c>
      <c r="B3" t="s">
        <v>23</v>
      </c>
    </row>
    <row r="4" spans="1:18" x14ac:dyDescent="0.25">
      <c r="B4" s="4" t="s">
        <v>4</v>
      </c>
      <c r="G4" s="4" t="s">
        <v>3</v>
      </c>
    </row>
    <row r="5" spans="1:18" x14ac:dyDescent="0.25">
      <c r="A5" s="21">
        <v>44222</v>
      </c>
      <c r="B5" s="18">
        <v>60000</v>
      </c>
      <c r="C5" s="16" t="s">
        <v>43</v>
      </c>
      <c r="D5" s="16"/>
      <c r="E5" s="16"/>
      <c r="F5" s="11">
        <v>44328</v>
      </c>
      <c r="G5" s="9">
        <v>5000</v>
      </c>
      <c r="H5" s="16" t="s">
        <v>28</v>
      </c>
      <c r="I5" s="16"/>
      <c r="J5" s="5"/>
    </row>
    <row r="6" spans="1:18" x14ac:dyDescent="0.25">
      <c r="A6" s="21">
        <v>44391</v>
      </c>
      <c r="B6" s="15">
        <v>364769</v>
      </c>
      <c r="C6" s="16" t="s">
        <v>44</v>
      </c>
      <c r="D6" s="16"/>
      <c r="E6" s="16"/>
      <c r="F6" s="11">
        <v>44343</v>
      </c>
      <c r="G6" s="10">
        <v>10000</v>
      </c>
      <c r="H6" s="16" t="s">
        <v>29</v>
      </c>
      <c r="I6" s="5"/>
      <c r="J6" s="5"/>
    </row>
    <row r="7" spans="1:18" x14ac:dyDescent="0.25">
      <c r="A7" s="21">
        <v>44413</v>
      </c>
      <c r="B7" s="15">
        <v>80000</v>
      </c>
      <c r="C7" s="16" t="s">
        <v>45</v>
      </c>
      <c r="D7" s="16"/>
      <c r="E7" s="16"/>
      <c r="F7" s="11">
        <v>44344</v>
      </c>
      <c r="G7" s="10">
        <v>39</v>
      </c>
      <c r="H7" s="16" t="s">
        <v>90</v>
      </c>
      <c r="I7" s="16"/>
      <c r="J7" s="5"/>
      <c r="P7" s="13"/>
      <c r="Q7" s="5"/>
      <c r="R7" s="5"/>
    </row>
    <row r="8" spans="1:18" x14ac:dyDescent="0.25">
      <c r="A8" s="21">
        <v>44514</v>
      </c>
      <c r="B8" s="15">
        <v>1330</v>
      </c>
      <c r="C8" s="16" t="s">
        <v>46</v>
      </c>
      <c r="D8" s="16"/>
      <c r="E8" s="16"/>
      <c r="F8" s="11">
        <v>44352</v>
      </c>
      <c r="G8" s="10">
        <v>10000</v>
      </c>
      <c r="H8" s="16" t="s">
        <v>30</v>
      </c>
      <c r="I8" s="16"/>
      <c r="J8" s="5"/>
      <c r="P8" s="13"/>
      <c r="Q8" s="5"/>
      <c r="R8" s="5"/>
    </row>
    <row r="9" spans="1:18" x14ac:dyDescent="0.25">
      <c r="A9" s="21">
        <v>44514</v>
      </c>
      <c r="B9" s="15">
        <v>7705</v>
      </c>
      <c r="C9" s="16" t="s">
        <v>47</v>
      </c>
      <c r="D9" s="16"/>
      <c r="E9" s="16"/>
      <c r="F9" s="11">
        <v>44360</v>
      </c>
      <c r="G9" s="10">
        <v>10000</v>
      </c>
      <c r="H9" s="16" t="s">
        <v>31</v>
      </c>
      <c r="I9" s="16"/>
      <c r="J9" s="5"/>
      <c r="P9" s="13"/>
      <c r="Q9" s="5"/>
      <c r="R9" s="5"/>
    </row>
    <row r="10" spans="1:18" x14ac:dyDescent="0.25">
      <c r="A10" s="21">
        <v>44514</v>
      </c>
      <c r="B10" s="15">
        <v>142</v>
      </c>
      <c r="C10" s="16" t="s">
        <v>89</v>
      </c>
      <c r="D10" s="16"/>
      <c r="E10" s="16"/>
      <c r="F10" s="11">
        <v>44365</v>
      </c>
      <c r="G10" s="10">
        <v>25000</v>
      </c>
      <c r="H10" s="16" t="s">
        <v>32</v>
      </c>
      <c r="I10" s="16"/>
      <c r="J10" s="5"/>
      <c r="P10" s="13"/>
      <c r="Q10" s="5"/>
      <c r="R10" s="5"/>
    </row>
    <row r="11" spans="1:18" x14ac:dyDescent="0.25">
      <c r="A11" s="21">
        <v>44547</v>
      </c>
      <c r="B11" s="15">
        <v>1000</v>
      </c>
      <c r="C11" s="16" t="s">
        <v>102</v>
      </c>
      <c r="D11" s="16"/>
      <c r="E11" s="16"/>
      <c r="F11" s="21">
        <v>44392</v>
      </c>
      <c r="G11" s="15">
        <v>60000</v>
      </c>
      <c r="H11" s="16" t="s">
        <v>48</v>
      </c>
      <c r="I11" s="16"/>
      <c r="J11" s="5"/>
      <c r="P11" s="13"/>
      <c r="Q11" s="5"/>
      <c r="R11" s="5"/>
    </row>
    <row r="12" spans="1:18" x14ac:dyDescent="0.25">
      <c r="A12" s="21">
        <v>44559</v>
      </c>
      <c r="B12" s="31">
        <v>70</v>
      </c>
      <c r="C12" s="16" t="s">
        <v>104</v>
      </c>
      <c r="D12" s="16"/>
      <c r="E12" s="16"/>
      <c r="F12" s="21">
        <v>44411</v>
      </c>
      <c r="G12" s="15">
        <v>1330</v>
      </c>
      <c r="H12" s="22" t="s">
        <v>49</v>
      </c>
      <c r="I12" s="16"/>
      <c r="J12" s="5"/>
      <c r="P12" s="13"/>
      <c r="Q12" s="5"/>
      <c r="R12" s="5"/>
    </row>
    <row r="13" spans="1:18" x14ac:dyDescent="0.25">
      <c r="A13" s="16"/>
      <c r="B13" s="25"/>
      <c r="C13" s="16"/>
      <c r="D13" s="16"/>
      <c r="E13" s="16"/>
      <c r="F13" s="21">
        <v>44417</v>
      </c>
      <c r="G13" s="15">
        <v>7705</v>
      </c>
      <c r="H13" s="22" t="s">
        <v>50</v>
      </c>
      <c r="I13" s="16"/>
      <c r="J13" s="5"/>
      <c r="P13" s="13"/>
      <c r="Q13" s="5"/>
      <c r="R13" s="5"/>
    </row>
    <row r="14" spans="1:18" x14ac:dyDescent="0.25">
      <c r="A14" s="16"/>
      <c r="B14" s="25"/>
      <c r="C14" s="16"/>
      <c r="D14" s="16"/>
      <c r="E14" s="16"/>
      <c r="F14" s="21">
        <v>44426</v>
      </c>
      <c r="G14" s="15">
        <v>10000</v>
      </c>
      <c r="H14" s="16" t="s">
        <v>51</v>
      </c>
      <c r="I14" s="16"/>
      <c r="J14" s="5"/>
      <c r="P14" s="13"/>
      <c r="Q14" s="5"/>
      <c r="R14" s="5"/>
    </row>
    <row r="15" spans="1:18" x14ac:dyDescent="0.25">
      <c r="A15" s="21"/>
      <c r="B15" s="25"/>
      <c r="C15" s="16"/>
      <c r="D15" s="16"/>
      <c r="E15" s="16"/>
      <c r="F15" s="21">
        <v>44444</v>
      </c>
      <c r="G15" s="15">
        <v>6000</v>
      </c>
      <c r="H15" s="16" t="s">
        <v>52</v>
      </c>
      <c r="I15" s="16"/>
      <c r="J15" s="5"/>
      <c r="P15" s="13"/>
      <c r="Q15" s="5"/>
      <c r="R15" s="5"/>
    </row>
    <row r="16" spans="1:18" x14ac:dyDescent="0.25">
      <c r="A16" s="16"/>
      <c r="B16" s="25"/>
      <c r="C16" s="16"/>
      <c r="D16" s="16"/>
      <c r="E16" s="16"/>
      <c r="F16" s="21">
        <v>44445</v>
      </c>
      <c r="G16" s="15">
        <v>49981</v>
      </c>
      <c r="H16" s="22" t="s">
        <v>56</v>
      </c>
      <c r="I16" s="16"/>
      <c r="J16" s="5"/>
      <c r="P16" s="13"/>
      <c r="Q16" s="5"/>
      <c r="R16" s="5"/>
    </row>
    <row r="17" spans="1:10" x14ac:dyDescent="0.25">
      <c r="A17" s="16"/>
      <c r="B17" s="25"/>
      <c r="C17" s="16"/>
      <c r="D17" s="16"/>
      <c r="E17" s="16"/>
      <c r="F17" s="21">
        <v>44455</v>
      </c>
      <c r="G17" s="15">
        <v>50000</v>
      </c>
      <c r="H17" s="16" t="s">
        <v>57</v>
      </c>
      <c r="I17" s="16"/>
      <c r="J17" s="5"/>
    </row>
    <row r="18" spans="1:10" x14ac:dyDescent="0.25">
      <c r="A18" s="16"/>
      <c r="B18" s="25"/>
      <c r="C18" s="16"/>
      <c r="D18" s="16"/>
      <c r="E18" s="16"/>
      <c r="F18" s="21">
        <v>44459</v>
      </c>
      <c r="G18" s="15">
        <v>49530</v>
      </c>
      <c r="H18" s="22" t="s">
        <v>64</v>
      </c>
      <c r="I18" s="16"/>
      <c r="J18" s="5"/>
    </row>
    <row r="19" spans="1:10" x14ac:dyDescent="0.25">
      <c r="A19" s="16"/>
      <c r="B19" s="25"/>
      <c r="C19" s="16"/>
      <c r="D19" s="16"/>
      <c r="E19" s="16"/>
      <c r="F19" s="21">
        <v>44459</v>
      </c>
      <c r="G19" s="15">
        <v>49892</v>
      </c>
      <c r="H19" s="22" t="s">
        <v>65</v>
      </c>
      <c r="I19" s="16"/>
      <c r="J19" s="5"/>
    </row>
    <row r="20" spans="1:10" x14ac:dyDescent="0.25">
      <c r="A20" s="16"/>
      <c r="B20" s="25"/>
      <c r="C20" s="16"/>
      <c r="D20" s="16"/>
      <c r="E20" s="16"/>
      <c r="F20" s="21">
        <v>44462</v>
      </c>
      <c r="G20" s="15">
        <v>49680</v>
      </c>
      <c r="H20" s="22" t="s">
        <v>66</v>
      </c>
      <c r="I20" s="16"/>
      <c r="J20" s="5"/>
    </row>
    <row r="21" spans="1:10" x14ac:dyDescent="0.25">
      <c r="A21" s="16"/>
      <c r="B21" s="25"/>
      <c r="C21" s="16"/>
      <c r="D21" s="16"/>
      <c r="E21" s="16"/>
      <c r="F21" s="21">
        <v>44463</v>
      </c>
      <c r="G21" s="15">
        <v>49739</v>
      </c>
      <c r="H21" s="22" t="s">
        <v>67</v>
      </c>
      <c r="I21" s="16"/>
      <c r="J21" s="5"/>
    </row>
    <row r="22" spans="1:10" x14ac:dyDescent="0.25">
      <c r="A22" s="16"/>
      <c r="B22" s="25"/>
      <c r="C22" s="16"/>
      <c r="D22" s="16"/>
      <c r="E22" s="16"/>
      <c r="F22" s="21">
        <v>44472</v>
      </c>
      <c r="G22" s="15">
        <v>40000</v>
      </c>
      <c r="H22" s="16" t="s">
        <v>71</v>
      </c>
      <c r="I22" s="16"/>
      <c r="J22" s="5"/>
    </row>
    <row r="23" spans="1:10" x14ac:dyDescent="0.25">
      <c r="A23" s="16"/>
      <c r="B23" s="25"/>
      <c r="C23" s="16"/>
      <c r="D23" s="16"/>
      <c r="E23" s="16"/>
      <c r="F23" s="21">
        <v>44481</v>
      </c>
      <c r="G23" s="15">
        <v>15000</v>
      </c>
      <c r="H23" s="16" t="s">
        <v>80</v>
      </c>
      <c r="I23" s="16"/>
      <c r="J23" s="5"/>
    </row>
    <row r="24" spans="1:10" x14ac:dyDescent="0.25">
      <c r="A24" s="16"/>
      <c r="B24" s="25"/>
      <c r="C24" s="16"/>
      <c r="D24" s="16"/>
      <c r="E24" s="16"/>
      <c r="F24" s="21">
        <v>44495</v>
      </c>
      <c r="G24" s="15">
        <v>1050</v>
      </c>
      <c r="H24" s="16" t="s">
        <v>83</v>
      </c>
      <c r="I24" s="16"/>
      <c r="J24" s="5"/>
    </row>
    <row r="25" spans="1:10" x14ac:dyDescent="0.25">
      <c r="A25" s="16"/>
      <c r="B25" s="25"/>
      <c r="C25" s="16"/>
      <c r="D25" s="16"/>
      <c r="E25" s="16"/>
      <c r="F25" s="21">
        <v>44502</v>
      </c>
      <c r="G25" s="15">
        <v>4600</v>
      </c>
      <c r="H25" s="16" t="s">
        <v>87</v>
      </c>
      <c r="I25" s="16"/>
      <c r="J25" s="5"/>
    </row>
    <row r="26" spans="1:10" x14ac:dyDescent="0.25">
      <c r="A26" s="16"/>
      <c r="B26" s="25"/>
      <c r="C26" s="16"/>
      <c r="D26" s="16"/>
      <c r="E26" s="16"/>
      <c r="F26" s="21">
        <v>44514</v>
      </c>
      <c r="G26" s="15">
        <v>9400</v>
      </c>
      <c r="H26" s="16" t="s">
        <v>88</v>
      </c>
      <c r="I26" s="16"/>
      <c r="J26" s="5"/>
    </row>
    <row r="27" spans="1:10" x14ac:dyDescent="0.25">
      <c r="A27" s="16"/>
      <c r="B27" s="25"/>
      <c r="C27" s="16"/>
      <c r="D27" s="16"/>
      <c r="E27" s="16"/>
      <c r="F27" s="21">
        <v>44549</v>
      </c>
      <c r="G27" s="15">
        <v>1000</v>
      </c>
      <c r="H27" s="16" t="s">
        <v>103</v>
      </c>
      <c r="I27" s="16"/>
      <c r="J27" s="5"/>
    </row>
    <row r="28" spans="1:10" x14ac:dyDescent="0.25">
      <c r="A28" s="16"/>
      <c r="B28" s="25"/>
      <c r="C28" s="16"/>
      <c r="D28" s="16"/>
      <c r="E28" s="16"/>
      <c r="F28" s="21">
        <v>44559</v>
      </c>
      <c r="G28" s="31">
        <v>70</v>
      </c>
      <c r="H28" s="16" t="s">
        <v>105</v>
      </c>
      <c r="I28" s="16"/>
      <c r="J28" s="5"/>
    </row>
    <row r="29" spans="1:10" x14ac:dyDescent="0.25">
      <c r="A29" s="16"/>
      <c r="B29" s="25"/>
      <c r="C29" s="16"/>
      <c r="D29" s="16"/>
      <c r="E29" s="16"/>
      <c r="F29" s="16"/>
      <c r="G29" s="29"/>
      <c r="H29" s="16"/>
      <c r="I29" s="16"/>
      <c r="J29" s="5"/>
    </row>
    <row r="30" spans="1:10" x14ac:dyDescent="0.25">
      <c r="A30" s="3" t="s">
        <v>5</v>
      </c>
      <c r="B30" s="12">
        <f>SUM(B5:B29)</f>
        <v>515016</v>
      </c>
      <c r="E30" s="3"/>
      <c r="F30" s="3" t="s">
        <v>6</v>
      </c>
      <c r="G30" s="12">
        <f>SUM(G5:G29)</f>
        <v>515016</v>
      </c>
      <c r="H30" s="8" t="s">
        <v>24</v>
      </c>
      <c r="I30" s="8"/>
      <c r="J30" s="12">
        <f>A3+B30-G30</f>
        <v>172.15000000002328</v>
      </c>
    </row>
    <row r="31" spans="1:10" x14ac:dyDescent="0.25">
      <c r="J31" s="32"/>
    </row>
  </sheetData>
  <sortState xmlns:xlrd2="http://schemas.microsoft.com/office/spreadsheetml/2017/richdata2" ref="F5:I9">
    <sortCondition ref="F5:F9"/>
  </sortState>
  <phoneticPr fontId="6" type="noConversion"/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5"/>
  <sheetViews>
    <sheetView workbookViewId="0"/>
  </sheetViews>
  <sheetFormatPr defaultRowHeight="15" x14ac:dyDescent="0.25"/>
  <cols>
    <col min="1" max="1" width="10.140625" bestFit="1" customWidth="1"/>
    <col min="3" max="5" width="9.42578125" customWidth="1"/>
    <col min="6" max="7" width="10.140625" bestFit="1" customWidth="1"/>
    <col min="9" max="9" width="10" customWidth="1"/>
  </cols>
  <sheetData>
    <row r="1" spans="1:9" ht="18.75" x14ac:dyDescent="0.3">
      <c r="A1" s="1" t="s">
        <v>18</v>
      </c>
    </row>
    <row r="2" spans="1:9" ht="18.75" x14ac:dyDescent="0.3">
      <c r="A2" s="1"/>
    </row>
    <row r="3" spans="1:9" ht="18.75" x14ac:dyDescent="0.3">
      <c r="A3" s="1" t="s">
        <v>25</v>
      </c>
    </row>
    <row r="4" spans="1:9" x14ac:dyDescent="0.25">
      <c r="B4" s="4" t="s">
        <v>1</v>
      </c>
      <c r="G4" s="4" t="s">
        <v>0</v>
      </c>
    </row>
    <row r="5" spans="1:9" x14ac:dyDescent="0.25">
      <c r="A5" s="7"/>
      <c r="B5" s="2">
        <v>80000</v>
      </c>
      <c r="C5" t="s">
        <v>12</v>
      </c>
      <c r="F5" s="33">
        <v>44343</v>
      </c>
      <c r="G5" s="37">
        <v>5500</v>
      </c>
      <c r="H5" s="35" t="s">
        <v>82</v>
      </c>
      <c r="I5" s="16"/>
    </row>
    <row r="6" spans="1:9" x14ac:dyDescent="0.25">
      <c r="A6" s="7"/>
      <c r="B6" s="30"/>
      <c r="F6" s="36">
        <v>44356</v>
      </c>
      <c r="G6" s="34">
        <v>4500</v>
      </c>
      <c r="H6" s="35" t="s">
        <v>35</v>
      </c>
      <c r="I6" s="16"/>
    </row>
    <row r="7" spans="1:9" x14ac:dyDescent="0.25">
      <c r="F7" s="36">
        <v>44365</v>
      </c>
      <c r="G7" s="34">
        <v>5000</v>
      </c>
      <c r="H7" s="35" t="s">
        <v>40</v>
      </c>
    </row>
    <row r="8" spans="1:9" x14ac:dyDescent="0.25">
      <c r="F8" s="36">
        <v>44461</v>
      </c>
      <c r="G8" s="34">
        <v>4200</v>
      </c>
      <c r="H8" s="35" t="s">
        <v>59</v>
      </c>
    </row>
    <row r="9" spans="1:9" x14ac:dyDescent="0.25">
      <c r="F9" s="36">
        <v>44470</v>
      </c>
      <c r="G9" s="34">
        <v>9000</v>
      </c>
      <c r="H9" s="35" t="s">
        <v>63</v>
      </c>
    </row>
    <row r="10" spans="1:9" x14ac:dyDescent="0.25">
      <c r="F10" s="36">
        <v>44474</v>
      </c>
      <c r="G10" s="34">
        <v>5500</v>
      </c>
      <c r="H10" s="35" t="s">
        <v>68</v>
      </c>
    </row>
    <row r="11" spans="1:9" x14ac:dyDescent="0.25">
      <c r="F11" s="36">
        <v>44480</v>
      </c>
      <c r="G11" s="34">
        <v>4500</v>
      </c>
      <c r="H11" s="35" t="s">
        <v>75</v>
      </c>
    </row>
    <row r="12" spans="1:9" x14ac:dyDescent="0.25">
      <c r="F12" s="36">
        <v>44481</v>
      </c>
      <c r="G12" s="34">
        <v>4800</v>
      </c>
      <c r="H12" s="35" t="s">
        <v>77</v>
      </c>
    </row>
    <row r="13" spans="1:9" x14ac:dyDescent="0.25">
      <c r="F13" s="36">
        <v>44484</v>
      </c>
      <c r="G13" s="34">
        <v>16000</v>
      </c>
      <c r="H13" s="35" t="s">
        <v>78</v>
      </c>
    </row>
    <row r="14" spans="1:9" x14ac:dyDescent="0.25">
      <c r="F14" s="36">
        <v>44502</v>
      </c>
      <c r="G14" s="34">
        <v>21000</v>
      </c>
      <c r="H14" s="35" t="s">
        <v>91</v>
      </c>
    </row>
    <row r="15" spans="1:9" x14ac:dyDescent="0.25">
      <c r="F15" s="21"/>
      <c r="G15" s="29"/>
      <c r="H15" s="16"/>
    </row>
    <row r="16" spans="1:9" x14ac:dyDescent="0.25">
      <c r="B16" s="3">
        <f>SUM(B5:B15)</f>
        <v>80000</v>
      </c>
      <c r="G16" s="3">
        <f>SUM(G5:G15)</f>
        <v>80000</v>
      </c>
      <c r="H16" s="3"/>
    </row>
    <row r="18" spans="1:8" x14ac:dyDescent="0.25">
      <c r="G18" s="3" t="s">
        <v>11</v>
      </c>
      <c r="H18" s="3">
        <f>B16-G16</f>
        <v>0</v>
      </c>
    </row>
    <row r="20" spans="1:8" x14ac:dyDescent="0.25">
      <c r="A20" s="3" t="s">
        <v>26</v>
      </c>
    </row>
    <row r="22" spans="1:8" x14ac:dyDescent="0.25">
      <c r="A22" t="s">
        <v>19</v>
      </c>
    </row>
    <row r="25" spans="1:8" x14ac:dyDescent="0.25">
      <c r="A25" t="s">
        <v>15</v>
      </c>
      <c r="G25" t="s">
        <v>7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Dotace magistrát 2021</vt:lpstr>
      <vt:lpstr>Pokladna 2021</vt:lpstr>
      <vt:lpstr>Účet 2021</vt:lpstr>
      <vt:lpstr>NSA-ZP21-00004_2021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Pokorný</dc:creator>
  <cp:lastModifiedBy>Daniel Pokorný</cp:lastModifiedBy>
  <cp:lastPrinted>2021-12-19T06:16:04Z</cp:lastPrinted>
  <dcterms:created xsi:type="dcterms:W3CDTF">2017-10-17T05:22:40Z</dcterms:created>
  <dcterms:modified xsi:type="dcterms:W3CDTF">2025-06-21T12:40:48Z</dcterms:modified>
</cp:coreProperties>
</file>