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fc57e4134a26a635/SK TEPLICE/ÚČETNICTVÍ/2022/"/>
    </mc:Choice>
  </mc:AlternateContent>
  <xr:revisionPtr revIDLastSave="32" documentId="11_289323130E998699B188E1588E38BA84CF0295CE" xr6:coauthVersionLast="47" xr6:coauthVersionMax="47" xr10:uidLastSave="{4BF71EC8-CBA5-4AE9-92DF-484BFFF714D8}"/>
  <bookViews>
    <workbookView xWindow="-120" yWindow="-120" windowWidth="29040" windowHeight="15840" activeTab="3" xr2:uid="{00000000-000D-0000-FFFF-FFFF00000000}"/>
  </bookViews>
  <sheets>
    <sheet name="Dotace magistrát 2022" sheetId="1" r:id="rId1"/>
    <sheet name="Pokladna 2022" sheetId="2" r:id="rId2"/>
    <sheet name="Účet 2022" sheetId="3" r:id="rId3"/>
    <sheet name="NSA-ZP22-00026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5" l="1"/>
  <c r="B59" i="2"/>
  <c r="B24" i="1"/>
  <c r="B7" i="1"/>
  <c r="G51" i="1"/>
  <c r="E31" i="5"/>
  <c r="F31" i="5"/>
  <c r="D31" i="5"/>
  <c r="J53" i="1" l="1"/>
  <c r="G13" i="5"/>
  <c r="B13" i="5"/>
  <c r="H15" i="5" l="1"/>
  <c r="G33" i="3"/>
  <c r="B33" i="3"/>
  <c r="J33" i="3" l="1"/>
  <c r="G59" i="2"/>
  <c r="J61" i="2" l="1"/>
</calcChain>
</file>

<file path=xl/sharedStrings.xml><?xml version="1.0" encoding="utf-8"?>
<sst xmlns="http://schemas.openxmlformats.org/spreadsheetml/2006/main" count="211" uniqueCount="150">
  <si>
    <t>Výdej</t>
  </si>
  <si>
    <t>Příjem</t>
  </si>
  <si>
    <t>CELKEM</t>
  </si>
  <si>
    <t>FAP</t>
  </si>
  <si>
    <t>FAV</t>
  </si>
  <si>
    <t>příjmy</t>
  </si>
  <si>
    <t>výdaje</t>
  </si>
  <si>
    <t>VPD</t>
  </si>
  <si>
    <t>PPD</t>
  </si>
  <si>
    <t>STAV</t>
  </si>
  <si>
    <t>ROZDÍL</t>
  </si>
  <si>
    <t>FaV</t>
  </si>
  <si>
    <t>FaP</t>
  </si>
  <si>
    <t xml:space="preserve">  </t>
  </si>
  <si>
    <t>stav účtu ke 1. 1. 2022</t>
  </si>
  <si>
    <t>Účet 2022</t>
  </si>
  <si>
    <t>Vyúčtování dotace 2022</t>
  </si>
  <si>
    <t>Pokladna 2022</t>
  </si>
  <si>
    <t>stav pokladny k 1. 1. 2022</t>
  </si>
  <si>
    <t>stav pokladny k 31.12.2022</t>
  </si>
  <si>
    <t>Dotace NSA přijatá 84 000 Kč, skutečné čerpání 84 000 Kč, účel: doprava 42  000 + nákup sportovního vybavení 42 000</t>
  </si>
  <si>
    <t>Mgr. et Mgr. et Mgr. Daniel Pokorný</t>
  </si>
  <si>
    <t>stav účtu k 31. 12. 2022</t>
  </si>
  <si>
    <t>01/22 - Nácvik plavání</t>
  </si>
  <si>
    <t>01/22 - Dotace pokladny</t>
  </si>
  <si>
    <t>02/22 - Dotace pokladny</t>
  </si>
  <si>
    <t>03/22 - Dotace pokladny</t>
  </si>
  <si>
    <t>04/22 - Dotace pokladny</t>
  </si>
  <si>
    <t>02/22 - Doprava JUMP Most + jezera</t>
  </si>
  <si>
    <t>03/22 - Vstup JUMP Most + jezera</t>
  </si>
  <si>
    <t>04/22 - Doprava vybíjená Kadaň</t>
  </si>
  <si>
    <t>05/22 - Doprava Zubrnice</t>
  </si>
  <si>
    <t>01/22 - Zápůjčka ČSMPS</t>
  </si>
  <si>
    <t>02/22 - Zápůjčka Pokorný</t>
  </si>
  <si>
    <t>05/22 - Dotace pokladny</t>
  </si>
  <si>
    <t>08/22 - Doprava JUMP Most</t>
  </si>
  <si>
    <t>09/22 - Vstup JUMP Most</t>
  </si>
  <si>
    <t>11/22 - Vstup JUMP Most + jezera</t>
  </si>
  <si>
    <t>10/22 - Doprava JUMP Most + jezera</t>
  </si>
  <si>
    <t>06/22 - Doprava JUMP Most</t>
  </si>
  <si>
    <t>07/22 - Vstup JUMP Most</t>
  </si>
  <si>
    <t>12/22 - Nácvik plavání</t>
  </si>
  <si>
    <t>13/22 - Doprava JUMP UL</t>
  </si>
  <si>
    <t>14/22 - Vstup JUMP UL</t>
  </si>
  <si>
    <t>15/22 - Doprava Region Podsedice</t>
  </si>
  <si>
    <t>16/22 - Oběd Region Podsedice</t>
  </si>
  <si>
    <t>17/22 - Nácvik plavání</t>
  </si>
  <si>
    <t>18/22 - Doprava MČR minikopaná</t>
  </si>
  <si>
    <t>19/22 - Doprava sport. soustř. Nym</t>
  </si>
  <si>
    <t>20/22 - Pitný režim, občerstvení</t>
  </si>
  <si>
    <t>21/22 - Doprava Bílina</t>
  </si>
  <si>
    <t>22/22 - Dotace účtu</t>
  </si>
  <si>
    <t>03/22 - Náklady MČR Chroustovice</t>
  </si>
  <si>
    <t>06/22 - Náklady MČR Chroustovice</t>
  </si>
  <si>
    <t>23/22 - Doprava JUMP Most</t>
  </si>
  <si>
    <t>24/22 - Vstup JUMP Most</t>
  </si>
  <si>
    <t>04/22 - Zápůjčka Pokorný</t>
  </si>
  <si>
    <t>07/22 - Dotace pokladny</t>
  </si>
  <si>
    <t>25/22 - Doprava Majaland, Chom.</t>
  </si>
  <si>
    <t>26/22 - Vstupné Majaland</t>
  </si>
  <si>
    <t>27/22 - Vstupné Aquacent. Chom.</t>
  </si>
  <si>
    <t>28/22 - Doprava kopaná Kadaň</t>
  </si>
  <si>
    <t>29/22 - Doprava Hrobčice</t>
  </si>
  <si>
    <t>30/22 - Doprava Račice tam</t>
  </si>
  <si>
    <t>31/22 - Doprava Račice zpět</t>
  </si>
  <si>
    <t>07/22 - Dotace pokl. Pok.</t>
  </si>
  <si>
    <t>06/22 - Dotace pokl. Pok.</t>
  </si>
  <si>
    <t>05/22 - Dotace pokl. Pok.</t>
  </si>
  <si>
    <t>32/22 - Aqucentrum Teplice</t>
  </si>
  <si>
    <t>33/22 - Výměna duše kolo</t>
  </si>
  <si>
    <t>05/22 - Zápůjčka Pokorný</t>
  </si>
  <si>
    <t>08/22 - Poplatky ČUS 2022</t>
  </si>
  <si>
    <t>34/22 - Start., ubyt., MČR Račice</t>
  </si>
  <si>
    <t>35/22 - Občerstvení MČR Račice</t>
  </si>
  <si>
    <t>09/22 - Doplatek Nymburk 5/22</t>
  </si>
  <si>
    <t>10/22 - Vratka zápůjčka ČSMPS</t>
  </si>
  <si>
    <t>11/22 - Vratky PPD5-7/22, FAV 05/22</t>
  </si>
  <si>
    <t>12/22 - Soupravy JOMA (dot. NSA)</t>
  </si>
  <si>
    <t>08/22 - Dotace pokladny</t>
  </si>
  <si>
    <t>09/22 - Dotace pokladny</t>
  </si>
  <si>
    <t>13/22 - Dotace pokladny</t>
  </si>
  <si>
    <t>14/22 - Dotace pokladny</t>
  </si>
  <si>
    <t>15/22 - Nákup sport. vyb.</t>
  </si>
  <si>
    <t>07/22 - Dotace NSA</t>
  </si>
  <si>
    <t>06/22 - Dotace město Teplice</t>
  </si>
  <si>
    <t>16/22 - Nákup sport. vyb.</t>
  </si>
  <si>
    <t>17/22 - Nákup sport. vyb.</t>
  </si>
  <si>
    <t>18/22 - Nákup sport. vyb.</t>
  </si>
  <si>
    <t>19/22 - Nákup sport. vyb.</t>
  </si>
  <si>
    <t>20/22 - Nákup sport. vyb.</t>
  </si>
  <si>
    <t>21/22 - Pojistka Allianz</t>
  </si>
  <si>
    <t>22/22 - Dotace pokladny</t>
  </si>
  <si>
    <t>23/22 - Nákup sport. vyb.</t>
  </si>
  <si>
    <t>24/22 - Startovné MČR hokola</t>
  </si>
  <si>
    <t>10/22 - Dotace pokladny</t>
  </si>
  <si>
    <t>36/22 - Doprava Úštecké schody</t>
  </si>
  <si>
    <t>37/22 - Doprava Krkonoše</t>
  </si>
  <si>
    <t>39/22 - Pitný režim</t>
  </si>
  <si>
    <t>40/22 - Doprava místní BUS</t>
  </si>
  <si>
    <t>41/22 - Přeprava turistická</t>
  </si>
  <si>
    <t>42/22 - Oběd, pitný režim</t>
  </si>
  <si>
    <t>43/22 - Startovné Krkonoše</t>
  </si>
  <si>
    <t>44/22 - Servis kol</t>
  </si>
  <si>
    <t>45/22 - Doprava MČR atletika</t>
  </si>
  <si>
    <t>46/22 - Startovné MČR atletika</t>
  </si>
  <si>
    <t>47/22 - Doprava běh Mostná hora</t>
  </si>
  <si>
    <t>38/22 - Odměny sportovci Krkonoše</t>
  </si>
  <si>
    <t>48/22 - Odměny sport. MČR hokola</t>
  </si>
  <si>
    <t>49/22 - Doprava MČR hokola</t>
  </si>
  <si>
    <t>11/22 - Dotace pokladny</t>
  </si>
  <si>
    <t>50/22 - Doprava BUMBÁC LT</t>
  </si>
  <si>
    <t>51/22 - Doprava MČR futsal</t>
  </si>
  <si>
    <t>25/22 - Dotace pokladny</t>
  </si>
  <si>
    <t>08/22 - Vratka čl. poplatky, Allianz</t>
  </si>
  <si>
    <t>Ing. Lucie Podolská</t>
  </si>
  <si>
    <t>Procentuální obsazení v akcích</t>
  </si>
  <si>
    <t>Celkem</t>
  </si>
  <si>
    <t>Vykazován</t>
  </si>
  <si>
    <t>Nevykazován</t>
  </si>
  <si>
    <t>Vybíjená Kadaň</t>
  </si>
  <si>
    <t>Region Podsedice</t>
  </si>
  <si>
    <t>MČR minikopaná</t>
  </si>
  <si>
    <t>Kopaná Kadaň</t>
  </si>
  <si>
    <t>MČR atletika</t>
  </si>
  <si>
    <t>MČR futsal</t>
  </si>
  <si>
    <t>Procenta</t>
  </si>
  <si>
    <t>Součet</t>
  </si>
  <si>
    <t>NSA-ZP22-00026</t>
  </si>
  <si>
    <t>VPD 04/22 - Doprava vybíjená Kadaň</t>
  </si>
  <si>
    <t>VPD 15/22 - Doprava Region Podsedice</t>
  </si>
  <si>
    <t>VPD 18/22 - Doprava MČR minikopaná</t>
  </si>
  <si>
    <t>VPD 28/22 - Doprava kopaná Kadaň</t>
  </si>
  <si>
    <t>VPD 45/22 - Doprava MČR atletika</t>
  </si>
  <si>
    <t>VPD 51/22 - Doprava MČR futsal</t>
  </si>
  <si>
    <t>FAP 12/22 - Soupravy JOMA (dot. NSA)</t>
  </si>
  <si>
    <t>VÝSLEDOVKA DOTACE NSA + PŘEHLED ÚČETNICTVÍ 2022</t>
  </si>
  <si>
    <t>FAV 07/22 - Dotace NSA</t>
  </si>
  <si>
    <t>09/22 - Zůstatek pokladny</t>
  </si>
  <si>
    <t>26/22 - Náklady MČR futsal</t>
  </si>
  <si>
    <t>27/22 - Nákup sport. vybavení</t>
  </si>
  <si>
    <t>28.112022</t>
  </si>
  <si>
    <t>53/22 - Převod zůstatku pokladny</t>
  </si>
  <si>
    <t>26/22 - Startovné MČR futsal</t>
  </si>
  <si>
    <t>27/22 - Nákup sport. vyb.</t>
  </si>
  <si>
    <t>52/22 - Doprava nom. závod GG 2023</t>
  </si>
  <si>
    <t>52/22 - Doprava nom. záv. GG 2023</t>
  </si>
  <si>
    <t>22/22 - Dot. vl. účtu k úhradě FAP 6/22</t>
  </si>
  <si>
    <t>(9200 Kč je hrazeno z dotace stat. města Teplice)</t>
  </si>
  <si>
    <t>V Teplicích 29. 11. 2022</t>
  </si>
  <si>
    <t>54/22 - Nákup sport.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</si>
</sst>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4" fontId="0" fillId="0" borderId="0" xfId="0" applyNumberFormat="1"/>
    <xf numFmtId="0" fontId="4" fillId="0" borderId="0" xfId="0" applyFont="1"/>
    <xf numFmtId="4" fontId="3" fillId="0" borderId="1" xfId="0" applyNumberFormat="1" applyFont="1" applyBorder="1"/>
    <xf numFmtId="4" fontId="3" fillId="0" borderId="2" xfId="0" applyNumberFormat="1" applyFont="1" applyBorder="1"/>
    <xf numFmtId="14" fontId="3" fillId="0" borderId="0" xfId="0" applyNumberFormat="1" applyFont="1"/>
    <xf numFmtId="4" fontId="4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4" fontId="7" fillId="0" borderId="2" xfId="0" applyNumberFormat="1" applyFont="1" applyBorder="1"/>
    <xf numFmtId="0" fontId="7" fillId="0" borderId="0" xfId="0" applyFont="1"/>
    <xf numFmtId="2" fontId="1" fillId="0" borderId="0" xfId="0" applyNumberFormat="1" applyFont="1"/>
    <xf numFmtId="4" fontId="7" fillId="0" borderId="1" xfId="0" applyNumberFormat="1" applyFont="1" applyBorder="1"/>
    <xf numFmtId="0" fontId="8" fillId="0" borderId="0" xfId="0" applyFont="1"/>
    <xf numFmtId="14" fontId="7" fillId="0" borderId="5" xfId="0" applyNumberFormat="1" applyFont="1" applyBorder="1"/>
    <xf numFmtId="14" fontId="7" fillId="0" borderId="0" xfId="0" applyNumberFormat="1" applyFont="1"/>
    <xf numFmtId="17" fontId="7" fillId="0" borderId="0" xfId="0" applyNumberFormat="1" applyFont="1"/>
    <xf numFmtId="0" fontId="9" fillId="0" borderId="0" xfId="0" applyFont="1"/>
    <xf numFmtId="4" fontId="3" fillId="0" borderId="4" xfId="0" applyNumberFormat="1" applyFont="1" applyBorder="1"/>
    <xf numFmtId="4" fontId="7" fillId="0" borderId="0" xfId="0" applyNumberFormat="1" applyFont="1"/>
    <xf numFmtId="4" fontId="10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0" fillId="0" borderId="0" xfId="0" applyNumberFormat="1" applyFont="1"/>
    <xf numFmtId="4" fontId="7" fillId="0" borderId="4" xfId="0" applyNumberFormat="1" applyFont="1" applyBorder="1"/>
    <xf numFmtId="0" fontId="0" fillId="0" borderId="4" xfId="0" applyBorder="1"/>
    <xf numFmtId="4" fontId="7" fillId="0" borderId="3" xfId="0" applyNumberFormat="1" applyFont="1" applyBorder="1"/>
    <xf numFmtId="4" fontId="0" fillId="0" borderId="0" xfId="0" applyNumberFormat="1"/>
    <xf numFmtId="4" fontId="7" fillId="0" borderId="7" xfId="0" applyNumberFormat="1" applyFont="1" applyBorder="1"/>
    <xf numFmtId="14" fontId="7" fillId="2" borderId="5" xfId="0" applyNumberFormat="1" applyFont="1" applyFill="1" applyBorder="1"/>
    <xf numFmtId="4" fontId="7" fillId="2" borderId="2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14" fontId="7" fillId="3" borderId="5" xfId="0" applyNumberFormat="1" applyFont="1" applyFill="1" applyBorder="1"/>
    <xf numFmtId="4" fontId="7" fillId="3" borderId="2" xfId="0" applyNumberFormat="1" applyFont="1" applyFill="1" applyBorder="1"/>
    <xf numFmtId="0" fontId="7" fillId="3" borderId="0" xfId="0" applyFont="1" applyFill="1"/>
    <xf numFmtId="0" fontId="8" fillId="3" borderId="0" xfId="0" applyFont="1" applyFill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9" fontId="1" fillId="0" borderId="0" xfId="0" applyNumberFormat="1" applyFont="1"/>
    <xf numFmtId="10" fontId="1" fillId="0" borderId="0" xfId="0" applyNumberFormat="1" applyFont="1"/>
    <xf numFmtId="14" fontId="7" fillId="4" borderId="5" xfId="0" applyNumberFormat="1" applyFont="1" applyFill="1" applyBorder="1"/>
    <xf numFmtId="4" fontId="7" fillId="4" borderId="2" xfId="0" applyNumberFormat="1" applyFont="1" applyFill="1" applyBorder="1"/>
    <xf numFmtId="0" fontId="7" fillId="4" borderId="0" xfId="0" applyFont="1" applyFill="1"/>
    <xf numFmtId="0" fontId="8" fillId="4" borderId="0" xfId="0" applyFont="1" applyFill="1"/>
    <xf numFmtId="0" fontId="0" fillId="4" borderId="0" xfId="0" applyFill="1"/>
    <xf numFmtId="0" fontId="1" fillId="4" borderId="0" xfId="0" applyFont="1" applyFill="1"/>
    <xf numFmtId="0" fontId="11" fillId="4" borderId="0" xfId="0" applyFont="1" applyFill="1"/>
    <xf numFmtId="14" fontId="7" fillId="2" borderId="0" xfId="0" applyNumberFormat="1" applyFont="1" applyFill="1"/>
    <xf numFmtId="17" fontId="7" fillId="2" borderId="0" xfId="0" applyNumberFormat="1" applyFont="1" applyFill="1"/>
    <xf numFmtId="0" fontId="3" fillId="2" borderId="0" xfId="0" applyFont="1" applyFill="1"/>
    <xf numFmtId="0" fontId="13" fillId="4" borderId="0" xfId="0" applyFont="1" applyFill="1"/>
    <xf numFmtId="0" fontId="3" fillId="3" borderId="0" xfId="0" applyFont="1" applyFill="1"/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opLeftCell="A27" workbookViewId="0">
      <selection activeCell="H51" sqref="H51"/>
    </sheetView>
  </sheetViews>
  <sheetFormatPr defaultRowHeight="15" x14ac:dyDescent="0.25"/>
  <cols>
    <col min="1" max="1" width="10" bestFit="1" customWidth="1"/>
    <col min="2" max="2" width="9.85546875" customWidth="1"/>
    <col min="6" max="6" width="10.140625" bestFit="1" customWidth="1"/>
    <col min="7" max="7" width="10" bestFit="1" customWidth="1"/>
    <col min="8" max="8" width="10" customWidth="1"/>
    <col min="10" max="10" width="10.42578125" customWidth="1"/>
    <col min="11" max="11" width="9.140625" customWidth="1"/>
  </cols>
  <sheetData>
    <row r="1" spans="1:9" ht="18.75" x14ac:dyDescent="0.3">
      <c r="A1" s="1" t="s">
        <v>16</v>
      </c>
    </row>
    <row r="2" spans="1:9" x14ac:dyDescent="0.25">
      <c r="G2" s="26" t="s">
        <v>7</v>
      </c>
      <c r="H2" s="4"/>
      <c r="I2" s="4"/>
    </row>
    <row r="3" spans="1:9" x14ac:dyDescent="0.25">
      <c r="A3" s="13"/>
      <c r="B3" s="3" t="s">
        <v>11</v>
      </c>
      <c r="F3" s="19">
        <v>44644</v>
      </c>
      <c r="G3" s="17">
        <v>720</v>
      </c>
      <c r="H3" s="15" t="s">
        <v>23</v>
      </c>
      <c r="I3" s="4"/>
    </row>
    <row r="4" spans="1:9" x14ac:dyDescent="0.25">
      <c r="A4" s="20">
        <v>44749</v>
      </c>
      <c r="B4" s="17">
        <v>637838</v>
      </c>
      <c r="C4" s="15" t="s">
        <v>84</v>
      </c>
      <c r="D4" s="15"/>
      <c r="E4" s="4"/>
      <c r="F4" s="20">
        <v>44651</v>
      </c>
      <c r="G4" s="14">
        <v>4600</v>
      </c>
      <c r="H4" s="15" t="s">
        <v>28</v>
      </c>
      <c r="I4" s="4"/>
    </row>
    <row r="5" spans="1:9" x14ac:dyDescent="0.25">
      <c r="A5" s="20"/>
      <c r="B5" s="28"/>
      <c r="C5" s="15"/>
      <c r="D5" s="15"/>
      <c r="E5" s="4"/>
      <c r="F5" s="19">
        <v>44651</v>
      </c>
      <c r="G5" s="14">
        <v>1161</v>
      </c>
      <c r="H5" s="15" t="s">
        <v>29</v>
      </c>
      <c r="I5" s="4"/>
    </row>
    <row r="6" spans="1:9" x14ac:dyDescent="0.25">
      <c r="A6" s="20"/>
      <c r="B6" s="24"/>
      <c r="C6" s="15"/>
      <c r="D6" s="15"/>
      <c r="F6" s="19">
        <v>44657</v>
      </c>
      <c r="G6" s="14">
        <v>4800</v>
      </c>
      <c r="H6" s="15" t="s">
        <v>31</v>
      </c>
      <c r="I6" s="4"/>
    </row>
    <row r="7" spans="1:9" x14ac:dyDescent="0.25">
      <c r="A7" s="24"/>
      <c r="B7" s="27">
        <f>SUM(B4:B6)</f>
        <v>637838</v>
      </c>
      <c r="C7" s="15"/>
      <c r="D7" s="15"/>
      <c r="F7" s="19">
        <v>44659</v>
      </c>
      <c r="G7" s="14">
        <v>4600</v>
      </c>
      <c r="H7" s="15" t="s">
        <v>39</v>
      </c>
      <c r="I7" s="4"/>
    </row>
    <row r="8" spans="1:9" x14ac:dyDescent="0.25">
      <c r="A8" s="20"/>
      <c r="B8" s="24"/>
      <c r="C8" s="21"/>
      <c r="D8" s="15"/>
      <c r="E8" s="4"/>
      <c r="F8" s="19">
        <v>44659</v>
      </c>
      <c r="G8" s="14">
        <v>1290</v>
      </c>
      <c r="H8" s="15" t="s">
        <v>40</v>
      </c>
      <c r="I8" s="4"/>
    </row>
    <row r="9" spans="1:9" x14ac:dyDescent="0.25">
      <c r="A9" s="24"/>
      <c r="B9" s="25" t="s">
        <v>12</v>
      </c>
      <c r="C9" s="15"/>
      <c r="D9" s="15"/>
      <c r="E9" s="4"/>
      <c r="F9" s="19">
        <v>44662</v>
      </c>
      <c r="G9" s="14">
        <v>4600</v>
      </c>
      <c r="H9" s="15" t="s">
        <v>35</v>
      </c>
      <c r="I9" s="4"/>
    </row>
    <row r="10" spans="1:9" x14ac:dyDescent="0.25">
      <c r="A10" s="20">
        <v>44750</v>
      </c>
      <c r="B10" s="14">
        <v>27740</v>
      </c>
      <c r="C10" s="21" t="s">
        <v>74</v>
      </c>
      <c r="D10" s="15"/>
      <c r="E10" s="4"/>
      <c r="F10" s="19">
        <v>44662</v>
      </c>
      <c r="G10" s="14">
        <v>1806</v>
      </c>
      <c r="H10" s="15" t="s">
        <v>36</v>
      </c>
      <c r="I10" s="4"/>
    </row>
    <row r="11" spans="1:9" x14ac:dyDescent="0.25">
      <c r="A11" s="20">
        <v>44802</v>
      </c>
      <c r="B11" s="14">
        <v>49952</v>
      </c>
      <c r="C11" s="15" t="s">
        <v>82</v>
      </c>
      <c r="D11" s="15"/>
      <c r="E11" s="4"/>
      <c r="F11" s="19">
        <v>44671</v>
      </c>
      <c r="G11" s="14">
        <v>4600</v>
      </c>
      <c r="H11" s="15" t="s">
        <v>38</v>
      </c>
      <c r="I11" s="4"/>
    </row>
    <row r="12" spans="1:9" x14ac:dyDescent="0.25">
      <c r="A12" s="20">
        <v>44818</v>
      </c>
      <c r="B12" s="14">
        <v>49254</v>
      </c>
      <c r="C12" s="15" t="s">
        <v>85</v>
      </c>
      <c r="D12" s="15"/>
      <c r="E12" s="4"/>
      <c r="F12" s="19">
        <v>44671</v>
      </c>
      <c r="G12" s="14">
        <v>1677</v>
      </c>
      <c r="H12" s="15" t="s">
        <v>37</v>
      </c>
      <c r="I12" s="4"/>
    </row>
    <row r="13" spans="1:9" x14ac:dyDescent="0.25">
      <c r="A13" s="20">
        <v>44818</v>
      </c>
      <c r="B13" s="14">
        <v>49792</v>
      </c>
      <c r="C13" s="15" t="s">
        <v>86</v>
      </c>
      <c r="D13" s="15"/>
      <c r="E13" s="4"/>
      <c r="F13" s="19">
        <v>44672</v>
      </c>
      <c r="G13" s="14">
        <v>600</v>
      </c>
      <c r="H13" s="15" t="s">
        <v>41</v>
      </c>
      <c r="I13" s="4"/>
    </row>
    <row r="14" spans="1:9" x14ac:dyDescent="0.25">
      <c r="A14" s="20">
        <v>44828</v>
      </c>
      <c r="B14" s="14">
        <v>49566</v>
      </c>
      <c r="C14" s="21" t="s">
        <v>87</v>
      </c>
      <c r="D14" s="15"/>
      <c r="E14" s="4"/>
      <c r="F14" s="19">
        <v>44673</v>
      </c>
      <c r="G14" s="14">
        <v>4600</v>
      </c>
      <c r="H14" s="15" t="s">
        <v>42</v>
      </c>
      <c r="I14" s="4"/>
    </row>
    <row r="15" spans="1:9" x14ac:dyDescent="0.25">
      <c r="A15" s="20">
        <v>44828</v>
      </c>
      <c r="B15" s="14">
        <v>49699</v>
      </c>
      <c r="C15" s="15" t="s">
        <v>88</v>
      </c>
      <c r="D15" s="15"/>
      <c r="E15" s="4"/>
      <c r="F15" s="19">
        <v>44673</v>
      </c>
      <c r="G15" s="14">
        <v>1908</v>
      </c>
      <c r="H15" s="15" t="s">
        <v>43</v>
      </c>
      <c r="I15" s="4"/>
    </row>
    <row r="16" spans="1:9" x14ac:dyDescent="0.25">
      <c r="A16" s="20">
        <v>44828</v>
      </c>
      <c r="B16" s="14">
        <v>49950</v>
      </c>
      <c r="C16" s="15" t="s">
        <v>89</v>
      </c>
      <c r="D16" s="15"/>
      <c r="E16" s="4"/>
      <c r="F16" s="19">
        <v>44677</v>
      </c>
      <c r="G16" s="14">
        <v>360</v>
      </c>
      <c r="H16" s="15" t="s">
        <v>45</v>
      </c>
      <c r="I16" s="4"/>
    </row>
    <row r="17" spans="1:9" x14ac:dyDescent="0.25">
      <c r="A17" s="20">
        <v>44850</v>
      </c>
      <c r="B17" s="14">
        <v>48642</v>
      </c>
      <c r="C17" s="15" t="s">
        <v>92</v>
      </c>
      <c r="D17" s="15"/>
      <c r="E17" s="4"/>
      <c r="F17" s="19">
        <v>44678</v>
      </c>
      <c r="G17" s="14">
        <v>480</v>
      </c>
      <c r="H17" s="15" t="s">
        <v>46</v>
      </c>
      <c r="I17" s="56"/>
    </row>
    <row r="18" spans="1:9" x14ac:dyDescent="0.25">
      <c r="A18" s="20">
        <v>44855</v>
      </c>
      <c r="B18" s="14">
        <v>6600</v>
      </c>
      <c r="C18" s="15" t="s">
        <v>93</v>
      </c>
      <c r="D18" s="15"/>
      <c r="E18" s="4"/>
      <c r="F18" s="19">
        <v>44691</v>
      </c>
      <c r="G18" s="14">
        <v>23000</v>
      </c>
      <c r="H18" s="15" t="s">
        <v>48</v>
      </c>
      <c r="I18" s="4"/>
    </row>
    <row r="19" spans="1:9" x14ac:dyDescent="0.25">
      <c r="A19" s="20">
        <v>44893</v>
      </c>
      <c r="B19" s="14">
        <v>2600</v>
      </c>
      <c r="C19" s="15" t="s">
        <v>142</v>
      </c>
      <c r="D19" s="15"/>
      <c r="F19" s="19">
        <v>44691</v>
      </c>
      <c r="G19" s="14">
        <v>4298</v>
      </c>
      <c r="H19" s="15" t="s">
        <v>49</v>
      </c>
      <c r="I19" s="4"/>
    </row>
    <row r="20" spans="1:9" x14ac:dyDescent="0.25">
      <c r="A20" s="20">
        <v>44893</v>
      </c>
      <c r="B20" s="30">
        <v>12084</v>
      </c>
      <c r="C20" s="15" t="s">
        <v>143</v>
      </c>
      <c r="D20" s="15"/>
      <c r="F20" s="19">
        <v>44692</v>
      </c>
      <c r="G20" s="14">
        <v>4000</v>
      </c>
      <c r="H20" s="15" t="s">
        <v>50</v>
      </c>
      <c r="I20" s="4"/>
    </row>
    <row r="21" spans="1:9" x14ac:dyDescent="0.25">
      <c r="A21" s="20"/>
      <c r="B21" s="28"/>
      <c r="C21" s="15"/>
      <c r="D21" s="15"/>
      <c r="F21" s="19">
        <v>44699</v>
      </c>
      <c r="G21" s="14">
        <v>2530</v>
      </c>
      <c r="H21" s="15" t="s">
        <v>146</v>
      </c>
      <c r="I21" s="4"/>
    </row>
    <row r="22" spans="1:9" x14ac:dyDescent="0.25">
      <c r="A22" s="20"/>
      <c r="B22" s="24"/>
      <c r="C22" s="15"/>
      <c r="F22" s="19">
        <v>44706</v>
      </c>
      <c r="G22" s="14">
        <v>4600</v>
      </c>
      <c r="H22" s="15" t="s">
        <v>54</v>
      </c>
      <c r="I22" s="4"/>
    </row>
    <row r="23" spans="1:9" x14ac:dyDescent="0.25">
      <c r="A23" s="20"/>
      <c r="C23" s="15"/>
      <c r="F23" s="19">
        <v>44706</v>
      </c>
      <c r="G23" s="14">
        <v>2451</v>
      </c>
      <c r="H23" s="15" t="s">
        <v>55</v>
      </c>
      <c r="I23" s="4"/>
    </row>
    <row r="24" spans="1:9" x14ac:dyDescent="0.25">
      <c r="A24" s="20"/>
      <c r="B24" s="27">
        <f>SUM(B10:B22)</f>
        <v>395879</v>
      </c>
      <c r="C24" s="15"/>
      <c r="F24" s="19">
        <v>44713</v>
      </c>
      <c r="G24" s="14">
        <v>13500</v>
      </c>
      <c r="H24" s="15" t="s">
        <v>58</v>
      </c>
      <c r="I24" s="4"/>
    </row>
    <row r="25" spans="1:9" x14ac:dyDescent="0.25">
      <c r="F25" s="19">
        <v>44713</v>
      </c>
      <c r="G25" s="14">
        <v>7764</v>
      </c>
      <c r="H25" s="15" t="s">
        <v>59</v>
      </c>
      <c r="I25" s="4"/>
    </row>
    <row r="26" spans="1:9" x14ac:dyDescent="0.25">
      <c r="A26" s="20"/>
      <c r="B26" s="24"/>
      <c r="C26" s="15"/>
      <c r="F26" s="19">
        <v>44713</v>
      </c>
      <c r="G26" s="14">
        <v>3435</v>
      </c>
      <c r="H26" s="15" t="s">
        <v>60</v>
      </c>
      <c r="I26" s="4"/>
    </row>
    <row r="27" spans="1:9" x14ac:dyDescent="0.25">
      <c r="A27" s="20"/>
      <c r="B27" s="24"/>
      <c r="C27" s="15"/>
      <c r="F27" s="19">
        <v>44719</v>
      </c>
      <c r="G27" s="14">
        <v>3500</v>
      </c>
      <c r="H27" s="15" t="s">
        <v>62</v>
      </c>
      <c r="I27" s="4"/>
    </row>
    <row r="28" spans="1:9" x14ac:dyDescent="0.25">
      <c r="A28" s="20"/>
      <c r="B28" s="24"/>
      <c r="C28" s="15"/>
      <c r="F28" s="19">
        <v>44726</v>
      </c>
      <c r="G28" s="14">
        <v>5000</v>
      </c>
      <c r="H28" s="15" t="s">
        <v>63</v>
      </c>
      <c r="I28" s="4"/>
    </row>
    <row r="29" spans="1:9" x14ac:dyDescent="0.25">
      <c r="A29" s="20"/>
      <c r="B29" s="24"/>
      <c r="C29" s="15"/>
      <c r="F29" s="19">
        <v>44727</v>
      </c>
      <c r="G29" s="14">
        <v>5000</v>
      </c>
      <c r="H29" s="15" t="s">
        <v>64</v>
      </c>
      <c r="I29" s="4"/>
    </row>
    <row r="30" spans="1:9" x14ac:dyDescent="0.25">
      <c r="A30" s="20"/>
      <c r="B30" s="24"/>
      <c r="C30" s="15"/>
      <c r="D30" s="15"/>
      <c r="F30" s="19">
        <v>44713</v>
      </c>
      <c r="G30" s="14">
        <v>550</v>
      </c>
      <c r="H30" s="15" t="s">
        <v>68</v>
      </c>
    </row>
    <row r="31" spans="1:9" x14ac:dyDescent="0.25">
      <c r="A31" s="20"/>
      <c r="B31" s="24"/>
      <c r="C31" s="15"/>
      <c r="D31" s="15"/>
      <c r="F31" s="19">
        <v>44718</v>
      </c>
      <c r="G31" s="14">
        <v>354</v>
      </c>
      <c r="H31" s="15" t="s">
        <v>69</v>
      </c>
    </row>
    <row r="32" spans="1:9" x14ac:dyDescent="0.25">
      <c r="A32" s="20"/>
      <c r="B32" s="24"/>
      <c r="C32" s="15"/>
      <c r="D32" s="15"/>
      <c r="F32" s="19">
        <v>44726</v>
      </c>
      <c r="G32" s="14">
        <v>6250</v>
      </c>
      <c r="H32" s="15" t="s">
        <v>72</v>
      </c>
    </row>
    <row r="33" spans="1:8" x14ac:dyDescent="0.25">
      <c r="A33" s="20"/>
      <c r="B33" s="24"/>
      <c r="C33" s="15"/>
      <c r="D33" s="15"/>
      <c r="F33" s="19">
        <v>44727</v>
      </c>
      <c r="G33" s="14">
        <v>743</v>
      </c>
      <c r="H33" s="15" t="s">
        <v>73</v>
      </c>
    </row>
    <row r="34" spans="1:8" x14ac:dyDescent="0.25">
      <c r="F34" s="37">
        <v>44820</v>
      </c>
      <c r="G34" s="38">
        <v>5500</v>
      </c>
      <c r="H34" s="39" t="s">
        <v>95</v>
      </c>
    </row>
    <row r="35" spans="1:8" x14ac:dyDescent="0.25">
      <c r="F35" s="19">
        <v>44825</v>
      </c>
      <c r="G35" s="14">
        <v>33000</v>
      </c>
      <c r="H35" s="15" t="s">
        <v>96</v>
      </c>
    </row>
    <row r="36" spans="1:8" x14ac:dyDescent="0.25">
      <c r="F36" s="19">
        <v>44825</v>
      </c>
      <c r="G36" s="14">
        <v>1529</v>
      </c>
      <c r="H36" s="15" t="s">
        <v>106</v>
      </c>
    </row>
    <row r="37" spans="1:8" x14ac:dyDescent="0.25">
      <c r="F37" s="19">
        <v>44825</v>
      </c>
      <c r="G37" s="14">
        <v>990</v>
      </c>
      <c r="H37" s="15" t="s">
        <v>97</v>
      </c>
    </row>
    <row r="38" spans="1:8" x14ac:dyDescent="0.25">
      <c r="F38" s="19">
        <v>44826</v>
      </c>
      <c r="G38" s="14">
        <v>560</v>
      </c>
      <c r="H38" s="15" t="s">
        <v>98</v>
      </c>
    </row>
    <row r="39" spans="1:8" x14ac:dyDescent="0.25">
      <c r="F39" s="19">
        <v>44826</v>
      </c>
      <c r="G39" s="14">
        <v>1800</v>
      </c>
      <c r="H39" s="15" t="s">
        <v>99</v>
      </c>
    </row>
    <row r="40" spans="1:8" x14ac:dyDescent="0.25">
      <c r="F40" s="19">
        <v>44826</v>
      </c>
      <c r="G40" s="14">
        <v>3964</v>
      </c>
      <c r="H40" s="15" t="s">
        <v>100</v>
      </c>
    </row>
    <row r="41" spans="1:8" x14ac:dyDescent="0.25">
      <c r="F41" s="19">
        <v>44826</v>
      </c>
      <c r="G41" s="14">
        <v>11000</v>
      </c>
      <c r="H41" s="15" t="s">
        <v>101</v>
      </c>
    </row>
    <row r="42" spans="1:8" x14ac:dyDescent="0.25">
      <c r="F42" s="19">
        <v>44830</v>
      </c>
      <c r="G42" s="14">
        <v>9415</v>
      </c>
      <c r="H42" s="15" t="s">
        <v>102</v>
      </c>
    </row>
    <row r="43" spans="1:8" x14ac:dyDescent="0.25">
      <c r="F43" s="19">
        <v>44833</v>
      </c>
      <c r="G43" s="14">
        <v>1200</v>
      </c>
      <c r="H43" s="15" t="s">
        <v>104</v>
      </c>
    </row>
    <row r="44" spans="1:8" x14ac:dyDescent="0.25">
      <c r="F44" s="19">
        <v>44846</v>
      </c>
      <c r="G44" s="14">
        <v>6500</v>
      </c>
      <c r="H44" s="15" t="s">
        <v>105</v>
      </c>
    </row>
    <row r="45" spans="1:8" x14ac:dyDescent="0.25">
      <c r="D45" s="2"/>
      <c r="E45" s="2"/>
      <c r="F45" s="19">
        <v>44848</v>
      </c>
      <c r="G45" s="14">
        <v>1024</v>
      </c>
      <c r="H45" s="15" t="s">
        <v>107</v>
      </c>
    </row>
    <row r="46" spans="1:8" x14ac:dyDescent="0.25">
      <c r="F46" s="19">
        <v>44849</v>
      </c>
      <c r="G46" s="14">
        <v>16500</v>
      </c>
      <c r="H46" s="15" t="s">
        <v>108</v>
      </c>
    </row>
    <row r="47" spans="1:8" x14ac:dyDescent="0.25">
      <c r="F47" s="19">
        <v>44869</v>
      </c>
      <c r="G47" s="14">
        <v>5500</v>
      </c>
      <c r="H47" s="15" t="s">
        <v>110</v>
      </c>
    </row>
    <row r="48" spans="1:8" x14ac:dyDescent="0.25">
      <c r="F48" s="37">
        <v>44876</v>
      </c>
      <c r="G48" s="38">
        <v>9200</v>
      </c>
      <c r="H48" s="39" t="s">
        <v>111</v>
      </c>
    </row>
    <row r="49" spans="6:10" x14ac:dyDescent="0.25">
      <c r="F49" s="19">
        <v>44892</v>
      </c>
      <c r="G49" s="14">
        <v>8500</v>
      </c>
      <c r="H49" s="15" t="s">
        <v>144</v>
      </c>
    </row>
    <row r="50" spans="6:10" x14ac:dyDescent="0.25">
      <c r="F50" s="10">
        <v>44895</v>
      </c>
      <c r="G50" s="30">
        <v>1000</v>
      </c>
      <c r="H50" s="15" t="s">
        <v>149</v>
      </c>
    </row>
    <row r="51" spans="6:10" x14ac:dyDescent="0.25">
      <c r="G51" s="13">
        <f>SUM(G3:G50)</f>
        <v>241959</v>
      </c>
    </row>
    <row r="53" spans="6:10" x14ac:dyDescent="0.25">
      <c r="I53" s="2" t="s">
        <v>9</v>
      </c>
      <c r="J53" s="13">
        <f>B7-B24-G51</f>
        <v>0</v>
      </c>
    </row>
  </sheetData>
  <sortState xmlns:xlrd2="http://schemas.microsoft.com/office/spreadsheetml/2017/richdata2" ref="G4:I37">
    <sortCondition ref="G4"/>
  </sortState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topLeftCell="A27" workbookViewId="0">
      <selection activeCell="C59" sqref="C59"/>
    </sheetView>
  </sheetViews>
  <sheetFormatPr defaultRowHeight="15" x14ac:dyDescent="0.25"/>
  <cols>
    <col min="6" max="6" width="9.5703125" customWidth="1"/>
  </cols>
  <sheetData>
    <row r="1" spans="1:9" ht="18.75" x14ac:dyDescent="0.3">
      <c r="A1" s="1" t="s">
        <v>17</v>
      </c>
    </row>
    <row r="2" spans="1:9" ht="18.75" x14ac:dyDescent="0.3">
      <c r="A2" s="1"/>
    </row>
    <row r="3" spans="1:9" x14ac:dyDescent="0.25">
      <c r="A3" s="16">
        <v>0</v>
      </c>
      <c r="B3" t="s">
        <v>18</v>
      </c>
    </row>
    <row r="4" spans="1:9" x14ac:dyDescent="0.25">
      <c r="A4" s="3"/>
      <c r="B4" s="3" t="s">
        <v>7</v>
      </c>
      <c r="F4" s="5"/>
      <c r="G4" s="3" t="s">
        <v>8</v>
      </c>
    </row>
    <row r="5" spans="1:9" x14ac:dyDescent="0.25">
      <c r="A5" s="19">
        <v>44644</v>
      </c>
      <c r="B5" s="17">
        <v>720</v>
      </c>
      <c r="C5" s="15" t="s">
        <v>23</v>
      </c>
      <c r="D5" s="15"/>
      <c r="E5" s="18"/>
      <c r="F5" s="10">
        <v>44582</v>
      </c>
      <c r="G5" s="8">
        <v>10000</v>
      </c>
      <c r="H5" s="15" t="s">
        <v>24</v>
      </c>
      <c r="I5" s="15"/>
    </row>
    <row r="6" spans="1:9" x14ac:dyDescent="0.25">
      <c r="A6" s="20">
        <v>44651</v>
      </c>
      <c r="B6" s="14">
        <v>4600</v>
      </c>
      <c r="C6" s="15" t="s">
        <v>28</v>
      </c>
      <c r="D6" s="15"/>
      <c r="E6" s="18"/>
      <c r="F6" s="10">
        <v>44599</v>
      </c>
      <c r="G6" s="9">
        <v>10000</v>
      </c>
      <c r="H6" s="15" t="s">
        <v>25</v>
      </c>
      <c r="I6" s="4"/>
    </row>
    <row r="7" spans="1:9" x14ac:dyDescent="0.25">
      <c r="A7" s="19">
        <v>44651</v>
      </c>
      <c r="B7" s="14">
        <v>1161</v>
      </c>
      <c r="C7" s="15" t="s">
        <v>29</v>
      </c>
      <c r="D7" s="15"/>
      <c r="E7" s="18"/>
      <c r="F7" s="10">
        <v>44641</v>
      </c>
      <c r="G7" s="9">
        <v>15000</v>
      </c>
      <c r="H7" s="15" t="s">
        <v>26</v>
      </c>
      <c r="I7" s="15"/>
    </row>
    <row r="8" spans="1:9" x14ac:dyDescent="0.25">
      <c r="A8" s="33">
        <v>44652</v>
      </c>
      <c r="B8" s="34">
        <v>7000</v>
      </c>
      <c r="C8" s="35" t="s">
        <v>30</v>
      </c>
      <c r="D8" s="35"/>
      <c r="E8" s="36"/>
      <c r="F8" s="10">
        <v>44647</v>
      </c>
      <c r="G8" s="9">
        <v>25000</v>
      </c>
      <c r="H8" s="15" t="s">
        <v>27</v>
      </c>
      <c r="I8" s="4"/>
    </row>
    <row r="9" spans="1:9" x14ac:dyDescent="0.25">
      <c r="A9" s="19">
        <v>44657</v>
      </c>
      <c r="B9" s="14">
        <v>4800</v>
      </c>
      <c r="C9" s="15" t="s">
        <v>31</v>
      </c>
      <c r="D9" s="15"/>
      <c r="E9" s="18"/>
      <c r="F9" s="10">
        <v>44675</v>
      </c>
      <c r="G9" s="9">
        <v>50000</v>
      </c>
      <c r="H9" s="15" t="s">
        <v>67</v>
      </c>
      <c r="I9" s="4"/>
    </row>
    <row r="10" spans="1:9" x14ac:dyDescent="0.25">
      <c r="A10" s="19">
        <v>44659</v>
      </c>
      <c r="B10" s="14">
        <v>4600</v>
      </c>
      <c r="C10" s="15" t="s">
        <v>39</v>
      </c>
      <c r="D10" s="15"/>
      <c r="E10" s="18"/>
      <c r="F10" s="10">
        <v>44713</v>
      </c>
      <c r="G10" s="9">
        <v>50000</v>
      </c>
      <c r="H10" s="15" t="s">
        <v>66</v>
      </c>
      <c r="I10" s="4"/>
    </row>
    <row r="11" spans="1:9" x14ac:dyDescent="0.25">
      <c r="A11" s="19">
        <v>44659</v>
      </c>
      <c r="B11" s="14">
        <v>1290</v>
      </c>
      <c r="C11" s="15" t="s">
        <v>40</v>
      </c>
      <c r="D11" s="15"/>
      <c r="E11" s="18"/>
      <c r="F11" s="20">
        <v>44724</v>
      </c>
      <c r="G11" s="14">
        <v>10000</v>
      </c>
      <c r="H11" s="15" t="s">
        <v>65</v>
      </c>
      <c r="I11" s="4"/>
    </row>
    <row r="12" spans="1:9" x14ac:dyDescent="0.25">
      <c r="A12" s="19">
        <v>44662</v>
      </c>
      <c r="B12" s="14">
        <v>4600</v>
      </c>
      <c r="C12" s="15" t="s">
        <v>35</v>
      </c>
      <c r="D12" s="15"/>
      <c r="E12" s="18"/>
      <c r="F12" s="20">
        <v>44785</v>
      </c>
      <c r="G12" s="14">
        <v>50000</v>
      </c>
      <c r="H12" s="15" t="s">
        <v>78</v>
      </c>
      <c r="I12" s="22"/>
    </row>
    <row r="13" spans="1:9" x14ac:dyDescent="0.25">
      <c r="A13" s="19">
        <v>44662</v>
      </c>
      <c r="B13" s="14">
        <v>1806</v>
      </c>
      <c r="C13" s="15" t="s">
        <v>36</v>
      </c>
      <c r="D13" s="15"/>
      <c r="E13" s="18"/>
      <c r="F13" s="10">
        <v>44794</v>
      </c>
      <c r="G13" s="9">
        <v>40000</v>
      </c>
      <c r="H13" s="4" t="s">
        <v>79</v>
      </c>
      <c r="I13" s="4"/>
    </row>
    <row r="14" spans="1:9" x14ac:dyDescent="0.25">
      <c r="A14" s="19">
        <v>44671</v>
      </c>
      <c r="B14" s="14">
        <v>4600</v>
      </c>
      <c r="C14" s="15" t="s">
        <v>38</v>
      </c>
      <c r="D14" s="15"/>
      <c r="E14" s="18"/>
      <c r="F14" s="10">
        <v>44844</v>
      </c>
      <c r="G14" s="9">
        <v>20000</v>
      </c>
      <c r="H14" s="4" t="s">
        <v>94</v>
      </c>
      <c r="I14" s="4"/>
    </row>
    <row r="15" spans="1:9" x14ac:dyDescent="0.25">
      <c r="A15" s="19">
        <v>44671</v>
      </c>
      <c r="B15" s="14">
        <v>1677</v>
      </c>
      <c r="C15" s="15" t="s">
        <v>37</v>
      </c>
      <c r="D15" s="15"/>
      <c r="E15" s="18"/>
      <c r="F15" s="10">
        <v>44872</v>
      </c>
      <c r="G15" s="9">
        <v>9000</v>
      </c>
      <c r="H15" s="4" t="s">
        <v>109</v>
      </c>
      <c r="I15" s="4"/>
    </row>
    <row r="16" spans="1:9" x14ac:dyDescent="0.25">
      <c r="A16" s="19">
        <v>44672</v>
      </c>
      <c r="B16" s="14">
        <v>600</v>
      </c>
      <c r="C16" s="15" t="s">
        <v>41</v>
      </c>
      <c r="D16" s="15"/>
      <c r="E16" s="18"/>
      <c r="F16" s="10"/>
      <c r="G16" s="23"/>
      <c r="H16" s="4"/>
      <c r="I16" s="4"/>
    </row>
    <row r="17" spans="1:9" x14ac:dyDescent="0.25">
      <c r="A17" s="19">
        <v>44673</v>
      </c>
      <c r="B17" s="14">
        <v>4600</v>
      </c>
      <c r="C17" s="15" t="s">
        <v>42</v>
      </c>
      <c r="D17" s="15"/>
      <c r="E17" s="18"/>
      <c r="F17" s="4"/>
      <c r="G17" s="12"/>
      <c r="H17" s="4"/>
      <c r="I17" s="4"/>
    </row>
    <row r="18" spans="1:9" x14ac:dyDescent="0.25">
      <c r="A18" s="19">
        <v>44673</v>
      </c>
      <c r="B18" s="14">
        <v>1908</v>
      </c>
      <c r="C18" s="15" t="s">
        <v>43</v>
      </c>
      <c r="D18" s="15"/>
      <c r="E18" s="18"/>
      <c r="F18" s="4"/>
      <c r="G18" s="12"/>
      <c r="H18" s="4"/>
      <c r="I18" s="4"/>
    </row>
    <row r="19" spans="1:9" x14ac:dyDescent="0.25">
      <c r="A19" s="33">
        <v>44677</v>
      </c>
      <c r="B19" s="34">
        <v>5200</v>
      </c>
      <c r="C19" s="35" t="s">
        <v>44</v>
      </c>
      <c r="D19" s="35"/>
      <c r="E19" s="36"/>
      <c r="F19" s="4"/>
      <c r="G19" s="12"/>
      <c r="H19" s="4"/>
      <c r="I19" s="4"/>
    </row>
    <row r="20" spans="1:9" x14ac:dyDescent="0.25">
      <c r="A20" s="19">
        <v>44677</v>
      </c>
      <c r="B20" s="14">
        <v>360</v>
      </c>
      <c r="C20" s="15" t="s">
        <v>45</v>
      </c>
      <c r="D20" s="15"/>
      <c r="E20" s="18"/>
      <c r="F20" s="4"/>
      <c r="G20" s="12"/>
      <c r="H20" s="4"/>
      <c r="I20" s="4"/>
    </row>
    <row r="21" spans="1:9" x14ac:dyDescent="0.25">
      <c r="A21" s="19">
        <v>44678</v>
      </c>
      <c r="B21" s="14">
        <v>480</v>
      </c>
      <c r="C21" s="15" t="s">
        <v>46</v>
      </c>
      <c r="D21" s="15"/>
      <c r="E21" s="18"/>
      <c r="F21" s="4"/>
      <c r="G21" s="12"/>
      <c r="H21" s="12"/>
      <c r="I21" s="4"/>
    </row>
    <row r="22" spans="1:9" x14ac:dyDescent="0.25">
      <c r="A22" s="33">
        <v>44687</v>
      </c>
      <c r="B22" s="34">
        <v>8000</v>
      </c>
      <c r="C22" s="35" t="s">
        <v>47</v>
      </c>
      <c r="D22" s="35"/>
      <c r="E22" s="36"/>
      <c r="F22" s="4"/>
      <c r="G22" s="12"/>
      <c r="H22" s="4"/>
      <c r="I22" s="4"/>
    </row>
    <row r="23" spans="1:9" x14ac:dyDescent="0.25">
      <c r="A23" s="19">
        <v>44691</v>
      </c>
      <c r="B23" s="14">
        <v>23000</v>
      </c>
      <c r="C23" s="15" t="s">
        <v>48</v>
      </c>
      <c r="D23" s="15"/>
      <c r="E23" s="18"/>
      <c r="F23" s="4"/>
      <c r="G23" s="12"/>
      <c r="H23" s="4"/>
      <c r="I23" s="4"/>
    </row>
    <row r="24" spans="1:9" x14ac:dyDescent="0.25">
      <c r="A24" s="19">
        <v>44691</v>
      </c>
      <c r="B24" s="14">
        <v>4298</v>
      </c>
      <c r="C24" s="15" t="s">
        <v>49</v>
      </c>
      <c r="D24" s="15"/>
      <c r="E24" s="18"/>
      <c r="F24" s="4"/>
      <c r="G24" s="12"/>
      <c r="H24" s="4"/>
      <c r="I24" s="4"/>
    </row>
    <row r="25" spans="1:9" x14ac:dyDescent="0.25">
      <c r="A25" s="19">
        <v>44692</v>
      </c>
      <c r="B25" s="14">
        <v>4000</v>
      </c>
      <c r="C25" s="15" t="s">
        <v>50</v>
      </c>
      <c r="D25" s="15"/>
      <c r="E25" s="18"/>
      <c r="F25" s="4"/>
      <c r="G25" s="12"/>
      <c r="H25" s="4"/>
      <c r="I25" s="4"/>
    </row>
    <row r="26" spans="1:9" x14ac:dyDescent="0.25">
      <c r="A26" s="19">
        <v>44699</v>
      </c>
      <c r="B26" s="14">
        <v>2530</v>
      </c>
      <c r="C26" s="15" t="s">
        <v>51</v>
      </c>
      <c r="D26" s="15"/>
      <c r="E26" s="18"/>
      <c r="F26" s="4"/>
      <c r="G26" s="12"/>
      <c r="H26" s="4"/>
      <c r="I26" s="4"/>
    </row>
    <row r="27" spans="1:9" x14ac:dyDescent="0.25">
      <c r="A27" s="19">
        <v>44706</v>
      </c>
      <c r="B27" s="14">
        <v>4600</v>
      </c>
      <c r="C27" s="15" t="s">
        <v>54</v>
      </c>
      <c r="D27" s="15"/>
      <c r="E27" s="18"/>
      <c r="F27" s="4"/>
      <c r="G27" s="12"/>
      <c r="H27" s="4"/>
      <c r="I27" s="4"/>
    </row>
    <row r="28" spans="1:9" x14ac:dyDescent="0.25">
      <c r="A28" s="19">
        <v>44706</v>
      </c>
      <c r="B28" s="14">
        <v>2451</v>
      </c>
      <c r="C28" s="15" t="s">
        <v>55</v>
      </c>
      <c r="D28" s="15"/>
      <c r="E28" s="18"/>
      <c r="F28" s="4"/>
      <c r="G28" s="12"/>
      <c r="H28" s="4"/>
      <c r="I28" s="4"/>
    </row>
    <row r="29" spans="1:9" x14ac:dyDescent="0.25">
      <c r="A29" s="19">
        <v>44713</v>
      </c>
      <c r="B29" s="14">
        <v>13500</v>
      </c>
      <c r="C29" s="15" t="s">
        <v>58</v>
      </c>
      <c r="D29" s="15"/>
      <c r="E29" s="18"/>
      <c r="F29" s="4"/>
      <c r="G29" s="12"/>
      <c r="H29" s="4"/>
      <c r="I29" s="4"/>
    </row>
    <row r="30" spans="1:9" x14ac:dyDescent="0.25">
      <c r="A30" s="19">
        <v>44713</v>
      </c>
      <c r="B30" s="14">
        <v>7764</v>
      </c>
      <c r="C30" s="15" t="s">
        <v>59</v>
      </c>
      <c r="D30" s="15"/>
      <c r="E30" s="18"/>
      <c r="F30" s="4"/>
      <c r="G30" s="12"/>
      <c r="H30" s="4"/>
      <c r="I30" s="4"/>
    </row>
    <row r="31" spans="1:9" x14ac:dyDescent="0.25">
      <c r="A31" s="19">
        <v>44713</v>
      </c>
      <c r="B31" s="14">
        <v>3435</v>
      </c>
      <c r="C31" s="15" t="s">
        <v>60</v>
      </c>
      <c r="D31" s="15"/>
      <c r="E31" s="18"/>
      <c r="F31" s="4"/>
      <c r="G31" s="12"/>
      <c r="H31" s="4"/>
      <c r="I31" s="4"/>
    </row>
    <row r="32" spans="1:9" x14ac:dyDescent="0.25">
      <c r="A32" s="33">
        <v>44715</v>
      </c>
      <c r="B32" s="34">
        <v>6000</v>
      </c>
      <c r="C32" s="35" t="s">
        <v>61</v>
      </c>
      <c r="D32" s="35"/>
      <c r="E32" s="36"/>
      <c r="F32" s="4"/>
      <c r="G32" s="12"/>
      <c r="H32" s="4"/>
      <c r="I32" s="4"/>
    </row>
    <row r="33" spans="1:9" x14ac:dyDescent="0.25">
      <c r="A33" s="19">
        <v>44719</v>
      </c>
      <c r="B33" s="14">
        <v>3500</v>
      </c>
      <c r="C33" s="15" t="s">
        <v>62</v>
      </c>
      <c r="D33" s="15"/>
      <c r="E33" s="18"/>
      <c r="F33" s="4"/>
      <c r="G33" s="12"/>
      <c r="H33" s="4"/>
      <c r="I33" s="4"/>
    </row>
    <row r="34" spans="1:9" x14ac:dyDescent="0.25">
      <c r="A34" s="19">
        <v>44726</v>
      </c>
      <c r="B34" s="14">
        <v>5000</v>
      </c>
      <c r="C34" s="15" t="s">
        <v>63</v>
      </c>
      <c r="D34" s="15"/>
      <c r="E34" s="18"/>
      <c r="F34" s="4"/>
      <c r="G34" s="12"/>
      <c r="H34" s="4"/>
      <c r="I34" s="4"/>
    </row>
    <row r="35" spans="1:9" x14ac:dyDescent="0.25">
      <c r="A35" s="19">
        <v>44727</v>
      </c>
      <c r="B35" s="14">
        <v>5000</v>
      </c>
      <c r="C35" s="15" t="s">
        <v>64</v>
      </c>
      <c r="D35" s="15"/>
      <c r="E35" s="18"/>
      <c r="F35" s="4"/>
      <c r="G35" s="12"/>
      <c r="H35" s="4"/>
      <c r="I35" s="4"/>
    </row>
    <row r="36" spans="1:9" x14ac:dyDescent="0.25">
      <c r="A36" s="19">
        <v>44713</v>
      </c>
      <c r="B36" s="14">
        <v>550</v>
      </c>
      <c r="C36" s="15" t="s">
        <v>68</v>
      </c>
      <c r="D36" s="15"/>
      <c r="E36" s="18"/>
      <c r="F36" s="4"/>
      <c r="G36" s="12"/>
      <c r="H36" s="4"/>
      <c r="I36" s="4"/>
    </row>
    <row r="37" spans="1:9" x14ac:dyDescent="0.25">
      <c r="A37" s="19">
        <v>44718</v>
      </c>
      <c r="B37" s="14">
        <v>354</v>
      </c>
      <c r="C37" s="15" t="s">
        <v>69</v>
      </c>
      <c r="D37" s="15"/>
      <c r="E37" s="18"/>
      <c r="F37" s="4"/>
      <c r="G37" s="12"/>
      <c r="H37" s="4"/>
      <c r="I37" s="4"/>
    </row>
    <row r="38" spans="1:9" x14ac:dyDescent="0.25">
      <c r="A38" s="19">
        <v>44726</v>
      </c>
      <c r="B38" s="14">
        <v>6250</v>
      </c>
      <c r="C38" s="15" t="s">
        <v>72</v>
      </c>
      <c r="D38" s="15"/>
      <c r="E38" s="18"/>
      <c r="F38" s="4"/>
      <c r="G38" s="12"/>
      <c r="H38" s="4"/>
      <c r="I38" s="4"/>
    </row>
    <row r="39" spans="1:9" x14ac:dyDescent="0.25">
      <c r="A39" s="19">
        <v>44727</v>
      </c>
      <c r="B39" s="14">
        <v>743</v>
      </c>
      <c r="C39" s="15" t="s">
        <v>73</v>
      </c>
      <c r="D39" s="15"/>
      <c r="E39" s="18"/>
      <c r="F39" s="4"/>
      <c r="G39" s="12"/>
      <c r="H39" s="4"/>
      <c r="I39" s="4"/>
    </row>
    <row r="40" spans="1:9" x14ac:dyDescent="0.25">
      <c r="A40" s="37">
        <v>44820</v>
      </c>
      <c r="B40" s="38">
        <v>5500</v>
      </c>
      <c r="C40" s="39" t="s">
        <v>95</v>
      </c>
      <c r="D40" s="39"/>
      <c r="E40" s="40"/>
      <c r="F40" s="4"/>
      <c r="G40" s="12"/>
      <c r="H40" s="4"/>
      <c r="I40" s="4"/>
    </row>
    <row r="41" spans="1:9" x14ac:dyDescent="0.25">
      <c r="A41" s="19">
        <v>44825</v>
      </c>
      <c r="B41" s="14">
        <v>33000</v>
      </c>
      <c r="C41" s="15" t="s">
        <v>96</v>
      </c>
      <c r="D41" s="15"/>
      <c r="E41" s="18"/>
      <c r="F41" s="4"/>
      <c r="G41" s="12"/>
      <c r="H41" s="4"/>
      <c r="I41" s="4"/>
    </row>
    <row r="42" spans="1:9" x14ac:dyDescent="0.25">
      <c r="A42" s="19">
        <v>44825</v>
      </c>
      <c r="B42" s="14">
        <v>1529</v>
      </c>
      <c r="C42" s="15" t="s">
        <v>106</v>
      </c>
      <c r="D42" s="15"/>
      <c r="E42" s="18"/>
      <c r="F42" s="4"/>
      <c r="G42" s="12"/>
      <c r="H42" s="4"/>
      <c r="I42" s="4"/>
    </row>
    <row r="43" spans="1:9" x14ac:dyDescent="0.25">
      <c r="A43" s="19">
        <v>44825</v>
      </c>
      <c r="B43" s="14">
        <v>990</v>
      </c>
      <c r="C43" s="15" t="s">
        <v>97</v>
      </c>
      <c r="D43" s="15"/>
      <c r="E43" s="18"/>
      <c r="F43" s="4"/>
      <c r="G43" s="12"/>
      <c r="H43" s="4"/>
      <c r="I43" s="4"/>
    </row>
    <row r="44" spans="1:9" x14ac:dyDescent="0.25">
      <c r="A44" s="19">
        <v>44826</v>
      </c>
      <c r="B44" s="14">
        <v>560</v>
      </c>
      <c r="C44" s="15" t="s">
        <v>98</v>
      </c>
      <c r="D44" s="15"/>
      <c r="E44" s="18"/>
      <c r="F44" s="4"/>
      <c r="G44" s="12"/>
      <c r="H44" s="4"/>
      <c r="I44" s="4"/>
    </row>
    <row r="45" spans="1:9" x14ac:dyDescent="0.25">
      <c r="A45" s="19">
        <v>44826</v>
      </c>
      <c r="B45" s="14">
        <v>1800</v>
      </c>
      <c r="C45" s="15" t="s">
        <v>99</v>
      </c>
      <c r="D45" s="15"/>
      <c r="E45" s="18"/>
      <c r="F45" s="4"/>
      <c r="G45" s="12"/>
      <c r="H45" s="4"/>
      <c r="I45" s="4"/>
    </row>
    <row r="46" spans="1:9" x14ac:dyDescent="0.25">
      <c r="A46" s="19">
        <v>44826</v>
      </c>
      <c r="B46" s="14">
        <v>3964</v>
      </c>
      <c r="C46" s="15" t="s">
        <v>100</v>
      </c>
      <c r="D46" s="15"/>
      <c r="E46" s="18"/>
      <c r="F46" s="4"/>
      <c r="G46" s="12"/>
      <c r="H46" s="4"/>
      <c r="I46" s="4"/>
    </row>
    <row r="47" spans="1:9" x14ac:dyDescent="0.25">
      <c r="A47" s="19">
        <v>44826</v>
      </c>
      <c r="B47" s="14">
        <v>11000</v>
      </c>
      <c r="C47" s="15" t="s">
        <v>101</v>
      </c>
      <c r="D47" s="15"/>
      <c r="E47" s="18"/>
      <c r="F47" s="4"/>
      <c r="G47" s="12"/>
      <c r="H47" s="4"/>
      <c r="I47" s="4"/>
    </row>
    <row r="48" spans="1:9" x14ac:dyDescent="0.25">
      <c r="A48" s="19">
        <v>44830</v>
      </c>
      <c r="B48" s="14">
        <v>9415</v>
      </c>
      <c r="C48" s="15" t="s">
        <v>102</v>
      </c>
      <c r="D48" s="15"/>
      <c r="E48" s="18"/>
      <c r="F48" s="4"/>
      <c r="G48" s="12"/>
      <c r="H48" s="4"/>
      <c r="I48" s="4"/>
    </row>
    <row r="49" spans="1:10" x14ac:dyDescent="0.25">
      <c r="A49" s="33">
        <v>44833</v>
      </c>
      <c r="B49" s="34">
        <v>9500</v>
      </c>
      <c r="C49" s="35" t="s">
        <v>103</v>
      </c>
      <c r="D49" s="35"/>
      <c r="E49" s="36"/>
      <c r="F49" s="4"/>
      <c r="G49" s="12"/>
      <c r="H49" s="4"/>
      <c r="I49" s="4"/>
    </row>
    <row r="50" spans="1:10" x14ac:dyDescent="0.25">
      <c r="A50" s="19">
        <v>44833</v>
      </c>
      <c r="B50" s="14">
        <v>1200</v>
      </c>
      <c r="C50" s="15" t="s">
        <v>104</v>
      </c>
      <c r="D50" s="15"/>
      <c r="E50" s="18"/>
      <c r="F50" s="4"/>
      <c r="G50" s="12"/>
      <c r="H50" s="4"/>
      <c r="I50" s="4"/>
    </row>
    <row r="51" spans="1:10" x14ac:dyDescent="0.25">
      <c r="A51" s="19">
        <v>44846</v>
      </c>
      <c r="B51" s="14">
        <v>6500</v>
      </c>
      <c r="C51" s="15" t="s">
        <v>105</v>
      </c>
      <c r="D51" s="15"/>
      <c r="E51" s="18"/>
      <c r="F51" s="4"/>
      <c r="G51" s="12"/>
      <c r="H51" s="4"/>
      <c r="I51" s="4"/>
    </row>
    <row r="52" spans="1:10" x14ac:dyDescent="0.25">
      <c r="A52" s="19">
        <v>44848</v>
      </c>
      <c r="B52" s="14">
        <v>1024</v>
      </c>
      <c r="C52" s="15" t="s">
        <v>107</v>
      </c>
      <c r="D52" s="15"/>
      <c r="E52" s="18"/>
      <c r="F52" s="4"/>
      <c r="G52" s="12"/>
      <c r="H52" s="4"/>
      <c r="I52" s="4"/>
    </row>
    <row r="53" spans="1:10" x14ac:dyDescent="0.25">
      <c r="A53" s="19">
        <v>44849</v>
      </c>
      <c r="B53" s="14">
        <v>16500</v>
      </c>
      <c r="C53" s="15" t="s">
        <v>108</v>
      </c>
      <c r="D53" s="15"/>
      <c r="E53" s="18"/>
      <c r="F53" s="4"/>
      <c r="G53" s="12"/>
      <c r="H53" s="4"/>
      <c r="I53" s="4"/>
    </row>
    <row r="54" spans="1:10" x14ac:dyDescent="0.25">
      <c r="A54" s="19">
        <v>44869</v>
      </c>
      <c r="B54" s="14">
        <v>5500</v>
      </c>
      <c r="C54" s="15" t="s">
        <v>110</v>
      </c>
      <c r="D54" s="15"/>
      <c r="E54" s="18"/>
      <c r="F54" s="4"/>
      <c r="G54" s="12"/>
      <c r="H54" s="4"/>
      <c r="I54" s="4"/>
    </row>
    <row r="55" spans="1:10" x14ac:dyDescent="0.25">
      <c r="A55" s="45">
        <v>44876</v>
      </c>
      <c r="B55" s="46">
        <v>15500</v>
      </c>
      <c r="C55" s="47" t="s">
        <v>111</v>
      </c>
      <c r="D55" s="47"/>
      <c r="E55" s="48"/>
      <c r="F55" s="4"/>
      <c r="G55" s="12"/>
      <c r="H55" s="4"/>
      <c r="I55" s="4"/>
    </row>
    <row r="56" spans="1:10" x14ac:dyDescent="0.25">
      <c r="A56" s="19">
        <v>44892</v>
      </c>
      <c r="B56" s="14">
        <v>8500</v>
      </c>
      <c r="C56" s="15" t="s">
        <v>145</v>
      </c>
      <c r="D56" s="15"/>
      <c r="E56" s="18"/>
      <c r="F56" s="4"/>
      <c r="G56" s="12"/>
      <c r="H56" s="4"/>
      <c r="I56" s="4"/>
    </row>
    <row r="57" spans="1:10" x14ac:dyDescent="0.25">
      <c r="A57" s="19" t="s">
        <v>140</v>
      </c>
      <c r="B57" s="14">
        <v>5041</v>
      </c>
      <c r="C57" s="15" t="s">
        <v>141</v>
      </c>
      <c r="D57" s="15"/>
      <c r="E57" s="18"/>
      <c r="F57" s="4"/>
      <c r="G57" s="12"/>
      <c r="H57" s="4" t="s">
        <v>13</v>
      </c>
      <c r="I57" s="4"/>
    </row>
    <row r="58" spans="1:10" x14ac:dyDescent="0.25">
      <c r="A58" s="10">
        <v>44895</v>
      </c>
      <c r="B58" s="30">
        <v>1000</v>
      </c>
      <c r="C58" s="15" t="s">
        <v>149</v>
      </c>
      <c r="D58" s="4"/>
      <c r="F58" s="4"/>
      <c r="G58" s="12"/>
      <c r="H58" s="4"/>
      <c r="I58" s="4"/>
    </row>
    <row r="59" spans="1:10" x14ac:dyDescent="0.25">
      <c r="A59" s="4"/>
      <c r="B59" s="11">
        <f>SUM(B5:B58)</f>
        <v>289000</v>
      </c>
      <c r="C59" s="7"/>
      <c r="D59" s="7"/>
      <c r="E59" s="2"/>
      <c r="F59" s="7"/>
      <c r="G59" s="11">
        <f>SUM(G5:G57)</f>
        <v>289000</v>
      </c>
      <c r="H59" s="4"/>
      <c r="I59" s="4"/>
    </row>
    <row r="60" spans="1:10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10" x14ac:dyDescent="0.25">
      <c r="A61" s="4"/>
      <c r="B61" s="4"/>
      <c r="C61" s="4"/>
      <c r="D61" s="4"/>
      <c r="F61" s="4" t="s">
        <v>19</v>
      </c>
      <c r="G61" s="4"/>
      <c r="H61" s="4"/>
      <c r="I61" s="7" t="s">
        <v>2</v>
      </c>
      <c r="J61" s="11">
        <f>A3-B59+G59</f>
        <v>0</v>
      </c>
    </row>
  </sheetData>
  <sortState xmlns:xlrd2="http://schemas.microsoft.com/office/spreadsheetml/2017/richdata2" ref="A5:D16">
    <sortCondition ref="A5:A16"/>
  </sortState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workbookViewId="0"/>
  </sheetViews>
  <sheetFormatPr defaultRowHeight="15" x14ac:dyDescent="0.25"/>
  <cols>
    <col min="5" max="5" width="9.140625" style="5"/>
  </cols>
  <sheetData>
    <row r="1" spans="1:18" ht="18.75" x14ac:dyDescent="0.3">
      <c r="A1" s="1" t="s">
        <v>15</v>
      </c>
    </row>
    <row r="3" spans="1:18" x14ac:dyDescent="0.25">
      <c r="A3" s="2">
        <v>172.15</v>
      </c>
      <c r="B3" t="s">
        <v>14</v>
      </c>
    </row>
    <row r="4" spans="1:18" x14ac:dyDescent="0.25">
      <c r="B4" s="3" t="s">
        <v>4</v>
      </c>
      <c r="G4" s="3" t="s">
        <v>3</v>
      </c>
    </row>
    <row r="5" spans="1:18" x14ac:dyDescent="0.25">
      <c r="A5" s="20">
        <v>44573</v>
      </c>
      <c r="B5" s="17">
        <v>60000</v>
      </c>
      <c r="C5" s="15" t="s">
        <v>32</v>
      </c>
      <c r="D5" s="15"/>
      <c r="E5" s="15"/>
      <c r="F5" s="10">
        <v>44582</v>
      </c>
      <c r="G5" s="8">
        <v>10000</v>
      </c>
      <c r="H5" s="15" t="s">
        <v>24</v>
      </c>
      <c r="I5" s="15"/>
      <c r="J5" s="4"/>
    </row>
    <row r="6" spans="1:18" x14ac:dyDescent="0.25">
      <c r="A6" s="20">
        <v>44674</v>
      </c>
      <c r="B6" s="14">
        <v>50000</v>
      </c>
      <c r="C6" s="15" t="s">
        <v>33</v>
      </c>
      <c r="D6" s="15"/>
      <c r="E6" s="15"/>
      <c r="F6" s="10">
        <v>44599</v>
      </c>
      <c r="G6" s="9">
        <v>10000</v>
      </c>
      <c r="H6" s="15" t="s">
        <v>25</v>
      </c>
      <c r="I6" s="4"/>
      <c r="J6" s="4"/>
    </row>
    <row r="7" spans="1:18" x14ac:dyDescent="0.25">
      <c r="A7" s="20">
        <v>44699</v>
      </c>
      <c r="B7" s="14">
        <v>2530</v>
      </c>
      <c r="C7" s="15" t="s">
        <v>52</v>
      </c>
      <c r="D7" s="15"/>
      <c r="E7" s="15"/>
      <c r="F7" s="10">
        <v>44641</v>
      </c>
      <c r="G7" s="9">
        <v>15000</v>
      </c>
      <c r="H7" s="15" t="s">
        <v>26</v>
      </c>
      <c r="I7" s="15"/>
      <c r="J7" s="4"/>
      <c r="P7" s="12"/>
      <c r="Q7" s="4"/>
      <c r="R7" s="4"/>
    </row>
    <row r="8" spans="1:18" x14ac:dyDescent="0.25">
      <c r="A8" s="20">
        <v>44712</v>
      </c>
      <c r="B8" s="14">
        <v>50000</v>
      </c>
      <c r="C8" s="15" t="s">
        <v>56</v>
      </c>
      <c r="D8" s="15"/>
      <c r="E8" s="15"/>
      <c r="F8" s="10">
        <v>44647</v>
      </c>
      <c r="G8" s="9">
        <v>25000</v>
      </c>
      <c r="H8" s="15" t="s">
        <v>27</v>
      </c>
      <c r="I8" s="15"/>
      <c r="J8" s="4"/>
      <c r="P8" s="12"/>
      <c r="Q8" s="4"/>
      <c r="R8" s="4"/>
    </row>
    <row r="9" spans="1:18" x14ac:dyDescent="0.25">
      <c r="A9" s="20">
        <v>44739</v>
      </c>
      <c r="B9" s="14">
        <v>1380</v>
      </c>
      <c r="C9" s="15" t="s">
        <v>70</v>
      </c>
      <c r="D9" s="15"/>
      <c r="E9" s="15"/>
      <c r="F9" s="10">
        <v>44675</v>
      </c>
      <c r="G9" s="9">
        <v>50000</v>
      </c>
      <c r="H9" s="15" t="s">
        <v>34</v>
      </c>
      <c r="I9" s="15"/>
      <c r="J9" s="4"/>
      <c r="P9" s="12"/>
      <c r="Q9" s="4"/>
      <c r="R9" s="4"/>
    </row>
    <row r="10" spans="1:18" x14ac:dyDescent="0.25">
      <c r="A10" s="20">
        <v>44749</v>
      </c>
      <c r="B10" s="14">
        <v>637838</v>
      </c>
      <c r="C10" s="15" t="s">
        <v>84</v>
      </c>
      <c r="D10" s="15"/>
      <c r="E10" s="15"/>
      <c r="F10" s="10">
        <v>44699</v>
      </c>
      <c r="G10" s="9">
        <v>2530</v>
      </c>
      <c r="H10" s="15" t="s">
        <v>53</v>
      </c>
      <c r="I10" s="15"/>
      <c r="J10" s="4"/>
      <c r="P10" s="12"/>
      <c r="Q10" s="4"/>
      <c r="R10" s="4"/>
    </row>
    <row r="11" spans="1:18" x14ac:dyDescent="0.25">
      <c r="A11" s="20">
        <v>44806</v>
      </c>
      <c r="B11" s="14">
        <v>84000</v>
      </c>
      <c r="C11" s="15" t="s">
        <v>83</v>
      </c>
      <c r="D11" s="15"/>
      <c r="E11" s="15"/>
      <c r="F11" s="20">
        <v>44713</v>
      </c>
      <c r="G11" s="14">
        <v>50000</v>
      </c>
      <c r="H11" s="15" t="s">
        <v>57</v>
      </c>
      <c r="I11" s="15"/>
      <c r="J11" s="4"/>
      <c r="P11" s="12"/>
      <c r="Q11" s="4"/>
      <c r="R11" s="4"/>
    </row>
    <row r="12" spans="1:18" x14ac:dyDescent="0.25">
      <c r="A12" s="20">
        <v>44879</v>
      </c>
      <c r="B12" s="14">
        <v>9452</v>
      </c>
      <c r="C12" s="15" t="s">
        <v>113</v>
      </c>
      <c r="D12" s="15"/>
      <c r="E12" s="15"/>
      <c r="F12" s="20">
        <v>44739</v>
      </c>
      <c r="G12" s="14">
        <v>1380</v>
      </c>
      <c r="H12" s="21" t="s">
        <v>71</v>
      </c>
      <c r="I12" s="15"/>
      <c r="J12" s="4"/>
      <c r="P12" s="12"/>
      <c r="Q12" s="4"/>
      <c r="R12" s="4"/>
    </row>
    <row r="13" spans="1:18" x14ac:dyDescent="0.25">
      <c r="A13" s="20">
        <v>44891</v>
      </c>
      <c r="B13" s="30">
        <v>5041</v>
      </c>
      <c r="C13" s="15" t="s">
        <v>137</v>
      </c>
      <c r="D13" s="15"/>
      <c r="E13" s="15"/>
      <c r="F13" s="20">
        <v>44750</v>
      </c>
      <c r="G13" s="14">
        <v>27740</v>
      </c>
      <c r="H13" s="21" t="s">
        <v>74</v>
      </c>
      <c r="I13" s="15"/>
      <c r="J13" s="4"/>
      <c r="P13" s="12"/>
      <c r="Q13" s="4"/>
      <c r="R13" s="4"/>
    </row>
    <row r="14" spans="1:18" x14ac:dyDescent="0.25">
      <c r="A14" s="15"/>
      <c r="B14" s="24"/>
      <c r="C14" s="15"/>
      <c r="D14" s="15"/>
      <c r="E14" s="15"/>
      <c r="F14" s="20">
        <v>44750</v>
      </c>
      <c r="G14" s="14">
        <v>60000</v>
      </c>
      <c r="H14" s="15" t="s">
        <v>75</v>
      </c>
      <c r="I14" s="15"/>
      <c r="J14" s="4"/>
      <c r="P14" s="12"/>
      <c r="Q14" s="4"/>
      <c r="R14" s="4"/>
    </row>
    <row r="15" spans="1:18" x14ac:dyDescent="0.25">
      <c r="A15" s="20"/>
      <c r="B15" s="24"/>
      <c r="C15" s="15"/>
      <c r="D15" s="15"/>
      <c r="E15" s="15"/>
      <c r="F15" s="20">
        <v>44750</v>
      </c>
      <c r="G15" s="14">
        <v>111380</v>
      </c>
      <c r="H15" s="21" t="s">
        <v>76</v>
      </c>
      <c r="I15" s="15"/>
      <c r="J15" s="4"/>
      <c r="P15" s="12"/>
      <c r="Q15" s="4"/>
      <c r="R15" s="4"/>
    </row>
    <row r="16" spans="1:18" x14ac:dyDescent="0.25">
      <c r="A16" s="15"/>
      <c r="B16" s="24"/>
      <c r="C16" s="15"/>
      <c r="D16" s="15"/>
      <c r="E16" s="15"/>
      <c r="F16" s="52">
        <v>44769</v>
      </c>
      <c r="G16" s="34">
        <v>42000</v>
      </c>
      <c r="H16" s="53" t="s">
        <v>77</v>
      </c>
      <c r="I16" s="35"/>
      <c r="J16" s="54"/>
      <c r="P16" s="12"/>
      <c r="Q16" s="4"/>
      <c r="R16" s="4"/>
    </row>
    <row r="17" spans="1:10" x14ac:dyDescent="0.25">
      <c r="A17" s="15"/>
      <c r="B17" s="24"/>
      <c r="C17" s="15"/>
      <c r="D17" s="15"/>
      <c r="E17" s="15"/>
      <c r="F17" s="20">
        <v>44785</v>
      </c>
      <c r="G17" s="14">
        <v>50000</v>
      </c>
      <c r="H17" s="15" t="s">
        <v>80</v>
      </c>
      <c r="I17" s="15"/>
      <c r="J17" s="4"/>
    </row>
    <row r="18" spans="1:10" x14ac:dyDescent="0.25">
      <c r="A18" s="15"/>
      <c r="B18" s="24"/>
      <c r="C18" s="15"/>
      <c r="D18" s="15"/>
      <c r="E18" s="15"/>
      <c r="F18" s="20">
        <v>44794</v>
      </c>
      <c r="G18" s="14">
        <v>40000</v>
      </c>
      <c r="H18" s="21" t="s">
        <v>81</v>
      </c>
      <c r="I18" s="15"/>
      <c r="J18" s="4"/>
    </row>
    <row r="19" spans="1:10" x14ac:dyDescent="0.25">
      <c r="A19" s="15"/>
      <c r="B19" s="24"/>
      <c r="C19" s="15"/>
      <c r="D19" s="15"/>
      <c r="E19" s="15"/>
      <c r="F19" s="20">
        <v>44802</v>
      </c>
      <c r="G19" s="14">
        <v>49952</v>
      </c>
      <c r="H19" s="21" t="s">
        <v>82</v>
      </c>
      <c r="I19" s="15"/>
      <c r="J19" s="4"/>
    </row>
    <row r="20" spans="1:10" x14ac:dyDescent="0.25">
      <c r="A20" s="15"/>
      <c r="B20" s="24"/>
      <c r="C20" s="15"/>
      <c r="D20" s="15"/>
      <c r="E20" s="15"/>
      <c r="F20" s="20">
        <v>44818</v>
      </c>
      <c r="G20" s="14">
        <v>49254</v>
      </c>
      <c r="H20" s="21" t="s">
        <v>85</v>
      </c>
      <c r="I20" s="15"/>
      <c r="J20" s="4"/>
    </row>
    <row r="21" spans="1:10" x14ac:dyDescent="0.25">
      <c r="A21" s="15"/>
      <c r="B21" s="24"/>
      <c r="C21" s="15"/>
      <c r="D21" s="15"/>
      <c r="E21" s="15"/>
      <c r="F21" s="20">
        <v>44818</v>
      </c>
      <c r="G21" s="14">
        <v>49792</v>
      </c>
      <c r="H21" s="21" t="s">
        <v>86</v>
      </c>
      <c r="I21" s="15"/>
      <c r="J21" s="4"/>
    </row>
    <row r="22" spans="1:10" x14ac:dyDescent="0.25">
      <c r="A22" s="15"/>
      <c r="B22" s="24"/>
      <c r="C22" s="15"/>
      <c r="D22" s="15"/>
      <c r="E22" s="15"/>
      <c r="F22" s="20">
        <v>44828</v>
      </c>
      <c r="G22" s="14">
        <v>49566</v>
      </c>
      <c r="H22" s="21" t="s">
        <v>87</v>
      </c>
      <c r="I22" s="15"/>
      <c r="J22" s="4"/>
    </row>
    <row r="23" spans="1:10" x14ac:dyDescent="0.25">
      <c r="A23" s="15"/>
      <c r="B23" s="24"/>
      <c r="C23" s="15"/>
      <c r="D23" s="15"/>
      <c r="E23" s="15"/>
      <c r="F23" s="20">
        <v>44828</v>
      </c>
      <c r="G23" s="14">
        <v>49699</v>
      </c>
      <c r="H23" s="21" t="s">
        <v>88</v>
      </c>
      <c r="I23" s="15"/>
      <c r="J23" s="4"/>
    </row>
    <row r="24" spans="1:10" x14ac:dyDescent="0.25">
      <c r="A24" s="15"/>
      <c r="B24" s="24"/>
      <c r="C24" s="15"/>
      <c r="D24" s="15"/>
      <c r="E24" s="15"/>
      <c r="F24" s="20">
        <v>44828</v>
      </c>
      <c r="G24" s="14">
        <v>49950</v>
      </c>
      <c r="H24" s="21" t="s">
        <v>89</v>
      </c>
      <c r="I24" s="15"/>
      <c r="J24" s="4"/>
    </row>
    <row r="25" spans="1:10" x14ac:dyDescent="0.25">
      <c r="A25" s="15"/>
      <c r="B25" s="24"/>
      <c r="C25" s="15"/>
      <c r="D25" s="15"/>
      <c r="E25" s="15"/>
      <c r="F25" s="20">
        <v>44830</v>
      </c>
      <c r="G25" s="14">
        <v>8072</v>
      </c>
      <c r="H25" s="21" t="s">
        <v>90</v>
      </c>
      <c r="I25" s="15"/>
      <c r="J25" s="4"/>
    </row>
    <row r="26" spans="1:10" x14ac:dyDescent="0.25">
      <c r="A26" s="15"/>
      <c r="B26" s="24"/>
      <c r="C26" s="15"/>
      <c r="D26" s="15"/>
      <c r="E26" s="15"/>
      <c r="F26" s="20">
        <v>44844</v>
      </c>
      <c r="G26" s="14">
        <v>20000</v>
      </c>
      <c r="H26" s="21" t="s">
        <v>91</v>
      </c>
      <c r="I26" s="15"/>
      <c r="J26" s="4"/>
    </row>
    <row r="27" spans="1:10" x14ac:dyDescent="0.25">
      <c r="A27" s="15"/>
      <c r="B27" s="24"/>
      <c r="C27" s="15"/>
      <c r="D27" s="15"/>
      <c r="E27" s="15"/>
      <c r="F27" s="20">
        <v>44850</v>
      </c>
      <c r="G27" s="14">
        <v>48642</v>
      </c>
      <c r="H27" s="15" t="s">
        <v>92</v>
      </c>
      <c r="I27" s="15"/>
      <c r="J27" s="4"/>
    </row>
    <row r="28" spans="1:10" x14ac:dyDescent="0.25">
      <c r="A28" s="15"/>
      <c r="B28" s="24"/>
      <c r="C28" s="15"/>
      <c r="D28" s="15"/>
      <c r="E28" s="15"/>
      <c r="F28" s="20">
        <v>44855</v>
      </c>
      <c r="G28" s="14">
        <v>6600</v>
      </c>
      <c r="H28" s="15" t="s">
        <v>93</v>
      </c>
      <c r="I28" s="15"/>
      <c r="J28" s="4"/>
    </row>
    <row r="29" spans="1:10" x14ac:dyDescent="0.25">
      <c r="A29" s="15"/>
      <c r="B29" s="24"/>
      <c r="C29" s="15"/>
      <c r="D29" s="15"/>
      <c r="E29" s="15"/>
      <c r="F29" s="20">
        <v>44872</v>
      </c>
      <c r="G29" s="14">
        <v>9000</v>
      </c>
      <c r="H29" s="15" t="s">
        <v>112</v>
      </c>
      <c r="I29" s="15"/>
      <c r="J29" s="4"/>
    </row>
    <row r="30" spans="1:10" x14ac:dyDescent="0.25">
      <c r="A30" s="15"/>
      <c r="B30" s="24"/>
      <c r="C30" s="15"/>
      <c r="D30" s="15"/>
      <c r="E30" s="15"/>
      <c r="F30" s="20">
        <v>44893</v>
      </c>
      <c r="G30" s="14">
        <v>2600</v>
      </c>
      <c r="H30" s="15" t="s">
        <v>138</v>
      </c>
      <c r="I30" s="15"/>
      <c r="J30" s="4"/>
    </row>
    <row r="31" spans="1:10" x14ac:dyDescent="0.25">
      <c r="A31" s="15"/>
      <c r="B31" s="24"/>
      <c r="C31" s="15"/>
      <c r="D31" s="15"/>
      <c r="E31" s="15"/>
      <c r="F31" s="20">
        <v>44893</v>
      </c>
      <c r="G31" s="30">
        <v>12084</v>
      </c>
      <c r="H31" s="15" t="s">
        <v>139</v>
      </c>
      <c r="I31" s="15"/>
      <c r="J31" s="4"/>
    </row>
    <row r="32" spans="1:10" x14ac:dyDescent="0.25">
      <c r="A32" s="15"/>
      <c r="B32" s="24"/>
      <c r="C32" s="15"/>
      <c r="D32" s="15"/>
      <c r="E32" s="15"/>
      <c r="F32" s="15"/>
      <c r="G32" s="28"/>
      <c r="H32" s="15"/>
      <c r="I32" s="15"/>
      <c r="J32" s="4"/>
    </row>
    <row r="33" spans="1:10" x14ac:dyDescent="0.25">
      <c r="A33" s="2" t="s">
        <v>5</v>
      </c>
      <c r="B33" s="11">
        <f>SUM(B5:B32)</f>
        <v>900241</v>
      </c>
      <c r="E33" s="2"/>
      <c r="F33" s="2" t="s">
        <v>6</v>
      </c>
      <c r="G33" s="11">
        <f>SUM(G5:G32)</f>
        <v>900241</v>
      </c>
      <c r="H33" s="7" t="s">
        <v>22</v>
      </c>
      <c r="I33" s="7"/>
      <c r="J33" s="11">
        <f>A3+B33-G33</f>
        <v>172.15000000002328</v>
      </c>
    </row>
    <row r="34" spans="1:10" x14ac:dyDescent="0.25">
      <c r="J34" s="31"/>
    </row>
  </sheetData>
  <sortState xmlns:xlrd2="http://schemas.microsoft.com/office/spreadsheetml/2017/richdata2" ref="F5:I9">
    <sortCondition ref="F5:F9"/>
  </sortState>
  <phoneticPr fontId="6" type="noConversion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tabSelected="1" workbookViewId="0">
      <selection activeCell="F33" sqref="F33"/>
    </sheetView>
  </sheetViews>
  <sheetFormatPr defaultRowHeight="15" x14ac:dyDescent="0.25"/>
  <cols>
    <col min="1" max="1" width="10.140625" bestFit="1" customWidth="1"/>
    <col min="3" max="5" width="9.42578125" customWidth="1"/>
    <col min="6" max="7" width="10.140625" bestFit="1" customWidth="1"/>
    <col min="9" max="9" width="10" customWidth="1"/>
  </cols>
  <sheetData>
    <row r="1" spans="1:11" ht="18.75" x14ac:dyDescent="0.3">
      <c r="A1" s="1" t="s">
        <v>135</v>
      </c>
    </row>
    <row r="2" spans="1:11" ht="17.25" x14ac:dyDescent="0.3">
      <c r="A2" s="55" t="s">
        <v>127</v>
      </c>
      <c r="B2" s="49"/>
    </row>
    <row r="3" spans="1:11" x14ac:dyDescent="0.25">
      <c r="B3" s="3" t="s">
        <v>1</v>
      </c>
      <c r="G3" s="3" t="s">
        <v>0</v>
      </c>
    </row>
    <row r="4" spans="1:11" x14ac:dyDescent="0.25">
      <c r="A4" s="20">
        <v>44806</v>
      </c>
      <c r="B4" s="32">
        <v>84000</v>
      </c>
      <c r="C4" s="15" t="s">
        <v>136</v>
      </c>
      <c r="D4" s="15"/>
      <c r="F4" s="20">
        <v>44652</v>
      </c>
      <c r="G4" s="17">
        <v>7000</v>
      </c>
      <c r="H4" s="15" t="s">
        <v>128</v>
      </c>
      <c r="I4" s="15"/>
    </row>
    <row r="5" spans="1:11" x14ac:dyDescent="0.25">
      <c r="A5" s="6"/>
      <c r="B5" s="29"/>
      <c r="F5" s="19">
        <v>44677</v>
      </c>
      <c r="G5" s="14">
        <v>5200</v>
      </c>
      <c r="H5" s="15" t="s">
        <v>129</v>
      </c>
      <c r="I5" s="15"/>
    </row>
    <row r="6" spans="1:11" x14ac:dyDescent="0.25">
      <c r="F6" s="19">
        <v>44687</v>
      </c>
      <c r="G6" s="14">
        <v>8000</v>
      </c>
      <c r="H6" s="15" t="s">
        <v>130</v>
      </c>
    </row>
    <row r="7" spans="1:11" x14ac:dyDescent="0.25">
      <c r="F7" s="19">
        <v>44715</v>
      </c>
      <c r="G7" s="14">
        <v>6000</v>
      </c>
      <c r="H7" s="15" t="s">
        <v>131</v>
      </c>
    </row>
    <row r="8" spans="1:11" x14ac:dyDescent="0.25">
      <c r="F8" s="19">
        <v>44833</v>
      </c>
      <c r="G8" s="14">
        <v>9500</v>
      </c>
      <c r="H8" s="15" t="s">
        <v>132</v>
      </c>
    </row>
    <row r="9" spans="1:11" x14ac:dyDescent="0.25">
      <c r="F9" s="19">
        <v>44876</v>
      </c>
      <c r="G9" s="14">
        <v>6300</v>
      </c>
      <c r="H9" s="15" t="s">
        <v>133</v>
      </c>
    </row>
    <row r="10" spans="1:11" x14ac:dyDescent="0.25">
      <c r="F10" s="19"/>
      <c r="G10" s="14"/>
      <c r="H10" s="51" t="s">
        <v>147</v>
      </c>
      <c r="I10" s="50"/>
      <c r="J10" s="50"/>
      <c r="K10" s="49"/>
    </row>
    <row r="11" spans="1:11" x14ac:dyDescent="0.25">
      <c r="F11" s="19">
        <v>44769</v>
      </c>
      <c r="G11" s="14">
        <v>42000</v>
      </c>
      <c r="H11" s="15" t="s">
        <v>134</v>
      </c>
    </row>
    <row r="12" spans="1:11" x14ac:dyDescent="0.25">
      <c r="F12" s="20"/>
      <c r="G12" s="28"/>
      <c r="H12" s="15"/>
    </row>
    <row r="13" spans="1:11" x14ac:dyDescent="0.25">
      <c r="B13" s="2">
        <f>SUM(B4:B12)</f>
        <v>84000</v>
      </c>
      <c r="G13" s="2">
        <f>SUM(G4:G12)</f>
        <v>84000</v>
      </c>
      <c r="H13" s="2"/>
    </row>
    <row r="15" spans="1:11" x14ac:dyDescent="0.25">
      <c r="G15" s="2" t="s">
        <v>10</v>
      </c>
      <c r="H15" s="2">
        <f>B13-G13</f>
        <v>0</v>
      </c>
    </row>
    <row r="16" spans="1:11" x14ac:dyDescent="0.25">
      <c r="A16" s="50" t="s">
        <v>20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8" spans="1:8" x14ac:dyDescent="0.25">
      <c r="A18" t="s">
        <v>148</v>
      </c>
    </row>
    <row r="21" spans="1:8" x14ac:dyDescent="0.25">
      <c r="H21" t="s">
        <v>114</v>
      </c>
    </row>
    <row r="23" spans="1:8" x14ac:dyDescent="0.25">
      <c r="A23" s="2" t="s">
        <v>115</v>
      </c>
    </row>
    <row r="24" spans="1:8" x14ac:dyDescent="0.25">
      <c r="D24" s="3" t="s">
        <v>116</v>
      </c>
      <c r="E24" s="41" t="s">
        <v>117</v>
      </c>
      <c r="F24" s="42" t="s">
        <v>118</v>
      </c>
    </row>
    <row r="25" spans="1:8" x14ac:dyDescent="0.25">
      <c r="B25" t="s">
        <v>119</v>
      </c>
      <c r="D25">
        <v>7</v>
      </c>
      <c r="E25">
        <v>7</v>
      </c>
      <c r="F25">
        <v>0</v>
      </c>
    </row>
    <row r="26" spans="1:8" x14ac:dyDescent="0.25">
      <c r="B26" t="s">
        <v>120</v>
      </c>
      <c r="D26">
        <v>6</v>
      </c>
      <c r="E26">
        <v>6</v>
      </c>
      <c r="F26">
        <v>0</v>
      </c>
    </row>
    <row r="27" spans="1:8" x14ac:dyDescent="0.25">
      <c r="B27" t="s">
        <v>121</v>
      </c>
      <c r="D27">
        <v>7</v>
      </c>
      <c r="E27">
        <v>7</v>
      </c>
      <c r="F27">
        <v>0</v>
      </c>
    </row>
    <row r="28" spans="1:8" x14ac:dyDescent="0.25">
      <c r="B28" t="s">
        <v>122</v>
      </c>
      <c r="D28">
        <v>8</v>
      </c>
      <c r="E28">
        <v>8</v>
      </c>
      <c r="F28">
        <v>0</v>
      </c>
    </row>
    <row r="29" spans="1:8" x14ac:dyDescent="0.25">
      <c r="B29" t="s">
        <v>123</v>
      </c>
      <c r="D29">
        <v>8</v>
      </c>
      <c r="E29">
        <v>5</v>
      </c>
      <c r="F29">
        <v>3</v>
      </c>
    </row>
    <row r="30" spans="1:8" x14ac:dyDescent="0.25">
      <c r="B30" t="s">
        <v>124</v>
      </c>
      <c r="D30">
        <v>8</v>
      </c>
      <c r="E30">
        <v>7</v>
      </c>
      <c r="F30">
        <v>1</v>
      </c>
    </row>
    <row r="31" spans="1:8" x14ac:dyDescent="0.25">
      <c r="C31" s="2" t="s">
        <v>126</v>
      </c>
      <c r="D31" s="2">
        <f>SUM(D25:D30)</f>
        <v>44</v>
      </c>
      <c r="E31" s="2">
        <f t="shared" ref="E31:F31" si="0">SUM(E25:E30)</f>
        <v>40</v>
      </c>
      <c r="F31" s="2">
        <f t="shared" si="0"/>
        <v>4</v>
      </c>
    </row>
    <row r="32" spans="1:8" x14ac:dyDescent="0.25">
      <c r="C32" s="2" t="s">
        <v>125</v>
      </c>
      <c r="D32" s="43">
        <v>1</v>
      </c>
      <c r="E32" s="44">
        <v>0.90910000000000002</v>
      </c>
      <c r="F32" s="44">
        <f>D32-E32</f>
        <v>9.0899999999999981E-2</v>
      </c>
      <c r="H32" t="s">
        <v>21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Dotace magistrát 2022</vt:lpstr>
      <vt:lpstr>Pokladna 2022</vt:lpstr>
      <vt:lpstr>Účet 2022</vt:lpstr>
      <vt:lpstr>NSA-ZP22-00026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2022-11-29T04:06:26Z</cp:lastPrinted>
  <dcterms:created xsi:type="dcterms:W3CDTF">2017-10-17T05:22:40Z</dcterms:created>
  <dcterms:modified xsi:type="dcterms:W3CDTF">2022-12-30T09:30:03Z</dcterms:modified>
</cp:coreProperties>
</file>