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an68\Desktop\"/>
    </mc:Choice>
  </mc:AlternateContent>
  <xr:revisionPtr revIDLastSave="0" documentId="13_ncr:1_{870A5E93-1AC2-48F1-8FD8-5CA341059FD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Dotace Mgm Teplice 2023" sheetId="1" r:id="rId1"/>
    <sheet name="Celkově účet 2023" sheetId="3" r:id="rId2"/>
    <sheet name="Atletika" sheetId="6" r:id="rId3"/>
    <sheet name="Přespolák" sheetId="7" r:id="rId4"/>
    <sheet name="Dotace NSA-ZP23-0002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9" i="3" l="1"/>
  <c r="G99" i="3"/>
  <c r="B40" i="3"/>
  <c r="D46" i="3"/>
  <c r="C43" i="3"/>
  <c r="B43" i="3"/>
  <c r="B6" i="1"/>
  <c r="B27" i="1"/>
  <c r="G23" i="5"/>
  <c r="B24" i="5"/>
  <c r="B6" i="5"/>
  <c r="G29" i="6"/>
  <c r="G30" i="6"/>
  <c r="G39" i="1"/>
  <c r="B8" i="7"/>
  <c r="B12" i="6"/>
  <c r="G21" i="7"/>
  <c r="B38" i="3"/>
  <c r="J30" i="6" l="1"/>
  <c r="J21" i="7"/>
  <c r="J24" i="5"/>
  <c r="J40" i="1"/>
</calcChain>
</file>

<file path=xl/sharedStrings.xml><?xml version="1.0" encoding="utf-8"?>
<sst xmlns="http://schemas.openxmlformats.org/spreadsheetml/2006/main" count="277" uniqueCount="189">
  <si>
    <t>FAP</t>
  </si>
  <si>
    <t>FAV</t>
  </si>
  <si>
    <t>příjmy</t>
  </si>
  <si>
    <t>výdaje</t>
  </si>
  <si>
    <t>VPD</t>
  </si>
  <si>
    <t>STAV</t>
  </si>
  <si>
    <t>FaV</t>
  </si>
  <si>
    <t>FaP</t>
  </si>
  <si>
    <t>VÝSLEDOVKA DOTACE NSA + PŘEHLED ÚČETNICTVÍ 2023</t>
  </si>
  <si>
    <t>stav účtu ke 1. 1. 2023</t>
  </si>
  <si>
    <t>stav účtu k 31. 12. 2023</t>
  </si>
  <si>
    <t>Zápůjčka 1</t>
  </si>
  <si>
    <t>Poplatky ČUS</t>
  </si>
  <si>
    <t>Zápůjčka 2</t>
  </si>
  <si>
    <t>Zápůjčka 3</t>
  </si>
  <si>
    <t>02/23 - Zápůjčka</t>
  </si>
  <si>
    <t>03/23 - Vratka neexistující účet</t>
  </si>
  <si>
    <t>04/23 - Zápůjčka</t>
  </si>
  <si>
    <t>06/23 - Zápůjčka</t>
  </si>
  <si>
    <t>07/23 - Zápůjčka</t>
  </si>
  <si>
    <t>02/23 - Odměny sportovcům</t>
  </si>
  <si>
    <t>04/23 - Odv. sráž. daně - špatný účet</t>
  </si>
  <si>
    <t>05/23 - DPP Pokorná 1-2/23</t>
  </si>
  <si>
    <t>06/23  - Odměny sportovcům</t>
  </si>
  <si>
    <t>07/23  - Dotace pokladny</t>
  </si>
  <si>
    <t>08/23 - Srážková daň 1-2/23</t>
  </si>
  <si>
    <t>09/23 - servis posilovna Sportissimo</t>
  </si>
  <si>
    <t>10/23 - Dotace pokladny</t>
  </si>
  <si>
    <t>11/23 - Členské příspěvky ČUS</t>
  </si>
  <si>
    <t>13/23 - Dotace pokladny</t>
  </si>
  <si>
    <t>14/23 - DPP Pokorná 3/23</t>
  </si>
  <si>
    <t>15/23 - Srážková daň 3/23</t>
  </si>
  <si>
    <t>01/23 - Startovné florbal</t>
  </si>
  <si>
    <t>02/23 - Vstup JUMP Most</t>
  </si>
  <si>
    <t>03/23 - Vstup JUMP Most</t>
  </si>
  <si>
    <t>Zápůjčka 4</t>
  </si>
  <si>
    <t>08/23 - Zápůjčka</t>
  </si>
  <si>
    <t>Odměny sportovcům</t>
  </si>
  <si>
    <t>04/23 - FA doprava 20230034 za 3/23</t>
  </si>
  <si>
    <t>05/23 - Vstup JUMP Ústí n. L.</t>
  </si>
  <si>
    <t>16/23 - Dotace pokladny</t>
  </si>
  <si>
    <t>06/23 - Vstup JUMP Most</t>
  </si>
  <si>
    <t>17/23 - Dotace pokladny</t>
  </si>
  <si>
    <t>07/23 - Vstup Aquacentrum TP</t>
  </si>
  <si>
    <t>08/23 - Vstup JUMP Most</t>
  </si>
  <si>
    <t>09/23 - Vstup JUMP Most</t>
  </si>
  <si>
    <t>10/23 - Vstup ZOO park Chomutov</t>
  </si>
  <si>
    <t>Zápůjčka 5</t>
  </si>
  <si>
    <t>Zápůjčka 6</t>
  </si>
  <si>
    <t>09/23 - Zápůjčka</t>
  </si>
  <si>
    <t>10/23 - Zápůjčka</t>
  </si>
  <si>
    <t>19/23 - Dotace pokladny</t>
  </si>
  <si>
    <t>20/23 - Dotace pokladny</t>
  </si>
  <si>
    <t>11/23 - FA doprava 20230053 za 4/23</t>
  </si>
  <si>
    <t>12/23 - Vstup Aquacentrum Teplice</t>
  </si>
  <si>
    <t>13/23 - Vstup Aquacentrum Teplice</t>
  </si>
  <si>
    <t>14/23 - Odměny sport. MČR atletika</t>
  </si>
  <si>
    <t>16/23 - Start., stravné MČR minikopaná</t>
  </si>
  <si>
    <t>17/23 - Vstup Aquacentrum Teplice</t>
  </si>
  <si>
    <t>18/23 - Vstup ZOO park Chomutov</t>
  </si>
  <si>
    <t>19/23 - Vstup ZOO park Chomutov</t>
  </si>
  <si>
    <t>20/23 - Start., stravné MČR plavání</t>
  </si>
  <si>
    <t>21/23 - Start., ubyt., strav. MČR kola</t>
  </si>
  <si>
    <t>23/23 - Pitný režim, odměny koloběžky</t>
  </si>
  <si>
    <t>Zápůjčka 7</t>
  </si>
  <si>
    <t>Zápůjčka 8</t>
  </si>
  <si>
    <t>11/23 - Zápůjčka</t>
  </si>
  <si>
    <t>12/23 - Zápůjčka</t>
  </si>
  <si>
    <t>21/23 - Nákup 2 ks kol</t>
  </si>
  <si>
    <t>23/23 - Dotace pokladny</t>
  </si>
  <si>
    <t>24/23 - Dotace pokladny</t>
  </si>
  <si>
    <t>24/23 - Pitný režim, odměny, CHABA</t>
  </si>
  <si>
    <t>22/23 - Fa doprava 20230086 za 5/23</t>
  </si>
  <si>
    <t>Zápůjčka 9</t>
  </si>
  <si>
    <t>stav účtu 31. 12. 2023</t>
  </si>
  <si>
    <t>P01/23 - medaile, diplomy</t>
  </si>
  <si>
    <t>A01/23 - medaile, diplomy</t>
  </si>
  <si>
    <t>A02/23 - Srážková daň FÚ</t>
  </si>
  <si>
    <t>A01/23 - Startovné SK Ohře Louny</t>
  </si>
  <si>
    <t>A02/23 - Startovné SO UNO Ústí n. O.</t>
  </si>
  <si>
    <t>A03/23 - Startovné TJ Tatran Hostinné</t>
  </si>
  <si>
    <t>A04/23 - Startovné SK Teplice</t>
  </si>
  <si>
    <t>HOTOVOST</t>
  </si>
  <si>
    <t>01/23 - Na poplatky 2023</t>
  </si>
  <si>
    <t>Zápůjčka startovné atletika</t>
  </si>
  <si>
    <t>26/23 - Fa doprava 20230113 za 6/23</t>
  </si>
  <si>
    <t>25/23 - Dotace pokladny</t>
  </si>
  <si>
    <t>A03/23 - DPP Palatý</t>
  </si>
  <si>
    <t>A04/23 - DPP Javůrek</t>
  </si>
  <si>
    <t>A05/23 - DPP Rachnevová</t>
  </si>
  <si>
    <t>hotovost</t>
  </si>
  <si>
    <t>13/23 - Zápůjčka</t>
  </si>
  <si>
    <t>14/23 - Dotace Mgm TP</t>
  </si>
  <si>
    <t>26/23 - Vratka zápůjček účtu</t>
  </si>
  <si>
    <t>27/23 - Organizace sportovního dne</t>
  </si>
  <si>
    <t>28/23 - Odměny sportovní den</t>
  </si>
  <si>
    <t>A06/23 - FA 16/23 ČSMPS MČR atl.</t>
  </si>
  <si>
    <t>A07/23 - FA 15/23 ČSMPS MČR atl.</t>
  </si>
  <si>
    <t>A08/23 - Vratka startovné SK Teplice</t>
  </si>
  <si>
    <t>A09/23 - Vratka startovné SK Ohře Louny</t>
  </si>
  <si>
    <t>A10/23 - Vratka startovné TJ Tatran Host.</t>
  </si>
  <si>
    <t>A11/23 - Vratka startovné SO UNO Ústí n. O.</t>
  </si>
  <si>
    <t>Celkově účet 2023</t>
  </si>
  <si>
    <t>15/23 - Dotace NSA</t>
  </si>
  <si>
    <t>Zápůjčky na účet od Pokorný</t>
  </si>
  <si>
    <t>30/23 - Registrace ČSPS 2023</t>
  </si>
  <si>
    <t>29/23 - Nákup sport. vybavení</t>
  </si>
  <si>
    <t>31/23 - Nákup sport. vybavení NSA</t>
  </si>
  <si>
    <t>32/23 - Odměny sportovcům - nábor</t>
  </si>
  <si>
    <t>P02/23 - Čísla, označení, lékárnička</t>
  </si>
  <si>
    <t>Dotace NSA přijatá 207 500 Kč, skutečné čerpání 207 500 Kč</t>
  </si>
  <si>
    <t>Účel: doprava 41 400 Kč, + nákup sportovního vybavení 86 100 Kč, MČR atletika 40 000 Kč, MČR přespolní běh 40 000 Kč</t>
  </si>
  <si>
    <t>VÝSLEDOVKA DOTACE město TEPLICE + PŘEHLED ÚČETNICTVÍ 2023</t>
  </si>
  <si>
    <t>P01/23 - Medaile, diplomy</t>
  </si>
  <si>
    <t>NSA-ZP23-00022</t>
  </si>
  <si>
    <t>33/23 - Dotace pokladny</t>
  </si>
  <si>
    <t>34/23 - Nákup sportovního vybavení</t>
  </si>
  <si>
    <t>35/23 - Vybavení posilovna</t>
  </si>
  <si>
    <t>36/23 - Poplatek 6/23</t>
  </si>
  <si>
    <t>37/23 - Poplatek 7/23</t>
  </si>
  <si>
    <t>38/23 - Poplatek 8/23</t>
  </si>
  <si>
    <t>39/23 - Nákup sportovního vybavení</t>
  </si>
  <si>
    <t>40/23 - Nákup sportovního vybavení</t>
  </si>
  <si>
    <t>41/23 - Nákup sportovního vybavení</t>
  </si>
  <si>
    <t>42/23 - Nákup sportovního vybavení</t>
  </si>
  <si>
    <t>A11/23 - nákup lékárničky</t>
  </si>
  <si>
    <t>MČR atletika 2023, Praha, 11. 5. 2023</t>
  </si>
  <si>
    <t>A01/23 - Úhrada Polívka</t>
  </si>
  <si>
    <t>A02/23 - Úhrada Gerron</t>
  </si>
  <si>
    <t>A03/23 - Úhrada Pokorný</t>
  </si>
  <si>
    <t>A04/23 - Úhrada Balaštíková</t>
  </si>
  <si>
    <t>A05/23 - Úhrada Stewartová</t>
  </si>
  <si>
    <t>A06/23 - Úhrada Kovář</t>
  </si>
  <si>
    <t>A07/23 - Úhrada Krumlová</t>
  </si>
  <si>
    <t>A08/23 - Úhrada Elischer</t>
  </si>
  <si>
    <t>A09/23 - Úhrada Kubíček</t>
  </si>
  <si>
    <t>A10/23 - Úhrada Brož</t>
  </si>
  <si>
    <t>28/23 - Odměny sportovcům Nymburk</t>
  </si>
  <si>
    <t>29/23 - Odměny sportovcům Nymburk</t>
  </si>
  <si>
    <t>43/23 - Dotace pokladny</t>
  </si>
  <si>
    <t>P03/23 - Stravování - obědy, pitný režim</t>
  </si>
  <si>
    <t>P04/23 - Pronájem areálu a techniky</t>
  </si>
  <si>
    <t>P05/23 - DPP Pokorná</t>
  </si>
  <si>
    <t>P06/23 - DPP Pokorný</t>
  </si>
  <si>
    <t>P07/23 - úhrada daně z DPP</t>
  </si>
  <si>
    <t>P01/23 - Úhrada Lacina</t>
  </si>
  <si>
    <t>P02/23 - Úhrada Rachnevová</t>
  </si>
  <si>
    <t>P03/23 - Úhrada Brož</t>
  </si>
  <si>
    <t>P04/23 - Úhrada Šmelhausová</t>
  </si>
  <si>
    <t>P05/23 - Úhrada Libicherová</t>
  </si>
  <si>
    <t>P06/23 - Úhrada Melcher</t>
  </si>
  <si>
    <t>MČR přespolní běh 2023, Chabařovice, 26. 9. 2023</t>
  </si>
  <si>
    <t>46/23 - Dotace pokladny</t>
  </si>
  <si>
    <t>45/23 - Úhrada pojištění Allianz</t>
  </si>
  <si>
    <t>47/23 - Nákup sportovního vybavení</t>
  </si>
  <si>
    <t>48/23 - Dotace pokladny</t>
  </si>
  <si>
    <t>44/23 - Vyrovnání s účtem</t>
  </si>
  <si>
    <t>01/23 - Poplatek 1/23</t>
  </si>
  <si>
    <t>03/23 - Poplatek 2/23</t>
  </si>
  <si>
    <t>12/23 - Poplatek 3/23</t>
  </si>
  <si>
    <t>18/23 - Poplatek 4/23</t>
  </si>
  <si>
    <t>22/23 - Poplatek 5/23</t>
  </si>
  <si>
    <t>50/23 - Poplatek 9/23</t>
  </si>
  <si>
    <t>51/23 - Poplatek 10/23</t>
  </si>
  <si>
    <t>31/23 - Nácvik plavání</t>
  </si>
  <si>
    <t>32/23 - Ubyt., str., start. HOKOLA</t>
  </si>
  <si>
    <t>34/23 - Nácvik plavání</t>
  </si>
  <si>
    <t>35/23 - Nácvik plavání</t>
  </si>
  <si>
    <t>25/23 - Nácvik plavání</t>
  </si>
  <si>
    <t>36/23 - FA doprava 20230243 za 11/23</t>
  </si>
  <si>
    <t>27/23 - Fa doprava 20230178 za 9-10/23</t>
  </si>
  <si>
    <t>05/23 - Zápůjčka/poplatky ČUS</t>
  </si>
  <si>
    <t>37/23 - Nácvik plavání</t>
  </si>
  <si>
    <t>38/23 - Nácvik plavání</t>
  </si>
  <si>
    <t>Mgr. et Mgr. et Mgr. Daniel Pokorný</t>
  </si>
  <si>
    <t>V Teplicích 1. 12. 2023</t>
  </si>
  <si>
    <t>33/23 - Odměny sportovci MČR hokola</t>
  </si>
  <si>
    <t>30/23 - Odměny, pitný režim MČR přesp.</t>
  </si>
  <si>
    <t>49/23 - Vyrovnání s účtem</t>
  </si>
  <si>
    <t>52/23 - Vratka pojištění Allianz</t>
  </si>
  <si>
    <t>53/23 - Nákup sportovního vybavení</t>
  </si>
  <si>
    <t>35/23 - Nákup vybavení posilovna</t>
  </si>
  <si>
    <t>odepsáno</t>
  </si>
  <si>
    <t>54/23 - Poplatky</t>
  </si>
  <si>
    <t>rozdíl</t>
  </si>
  <si>
    <t>FAP 44/23</t>
  </si>
  <si>
    <t>FAP 49/23</t>
  </si>
  <si>
    <t>vloženo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</si>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</sst>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/>
    <xf numFmtId="4" fontId="3" fillId="0" borderId="1" xfId="0" applyNumberFormat="1" applyFont="1" applyBorder="1"/>
    <xf numFmtId="4" fontId="3" fillId="0" borderId="2" xfId="0" applyNumberFormat="1" applyFont="1" applyBorder="1"/>
    <xf numFmtId="14" fontId="3" fillId="0" borderId="0" xfId="0" applyNumberFormat="1" applyFont="1"/>
    <xf numFmtId="4" fontId="4" fillId="0" borderId="0" xfId="0" applyNumberFormat="1" applyFont="1"/>
    <xf numFmtId="4" fontId="3" fillId="0" borderId="0" xfId="0" applyNumberFormat="1" applyFont="1"/>
    <xf numFmtId="4" fontId="1" fillId="0" borderId="0" xfId="0" applyNumberFormat="1" applyFont="1"/>
    <xf numFmtId="4" fontId="7" fillId="0" borderId="2" xfId="0" applyNumberFormat="1" applyFont="1" applyBorder="1"/>
    <xf numFmtId="0" fontId="7" fillId="0" borderId="0" xfId="0" applyFont="1"/>
    <xf numFmtId="4" fontId="7" fillId="0" borderId="1" xfId="0" applyNumberFormat="1" applyFont="1" applyBorder="1"/>
    <xf numFmtId="0" fontId="8" fillId="0" borderId="0" xfId="0" applyFont="1"/>
    <xf numFmtId="14" fontId="7" fillId="0" borderId="5" xfId="0" applyNumberFormat="1" applyFont="1" applyBorder="1"/>
    <xf numFmtId="14" fontId="7" fillId="0" borderId="0" xfId="0" applyNumberFormat="1" applyFont="1"/>
    <xf numFmtId="17" fontId="7" fillId="0" borderId="0" xfId="0" applyNumberFormat="1" applyFont="1"/>
    <xf numFmtId="0" fontId="9" fillId="0" borderId="0" xfId="0" applyFont="1"/>
    <xf numFmtId="4" fontId="7" fillId="0" borderId="0" xfId="0" applyNumberFormat="1" applyFont="1"/>
    <xf numFmtId="4" fontId="10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0" fillId="0" borderId="0" xfId="0" applyNumberFormat="1" applyFont="1"/>
    <xf numFmtId="4" fontId="7" fillId="0" borderId="4" xfId="0" applyNumberFormat="1" applyFont="1" applyBorder="1"/>
    <xf numFmtId="4" fontId="7" fillId="0" borderId="3" xfId="0" applyNumberFormat="1" applyFont="1" applyBorder="1"/>
    <xf numFmtId="4" fontId="7" fillId="0" borderId="7" xfId="0" applyNumberFormat="1" applyFont="1" applyBorder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9" fontId="1" fillId="0" borderId="0" xfId="0" applyNumberFormat="1" applyFont="1"/>
    <xf numFmtId="10" fontId="1" fillId="0" borderId="0" xfId="0" applyNumberFormat="1" applyFont="1"/>
    <xf numFmtId="0" fontId="12" fillId="2" borderId="0" xfId="0" applyFont="1" applyFill="1"/>
    <xf numFmtId="0" fontId="0" fillId="2" borderId="0" xfId="0" applyFill="1"/>
    <xf numFmtId="0" fontId="1" fillId="2" borderId="0" xfId="0" applyFont="1" applyFill="1"/>
    <xf numFmtId="4" fontId="3" fillId="0" borderId="3" xfId="0" applyNumberFormat="1" applyFont="1" applyBorder="1"/>
    <xf numFmtId="0" fontId="6" fillId="0" borderId="0" xfId="0" applyFont="1"/>
    <xf numFmtId="17" fontId="6" fillId="0" borderId="0" xfId="0" applyNumberFormat="1" applyFont="1"/>
    <xf numFmtId="0" fontId="13" fillId="0" borderId="0" xfId="0" applyFont="1"/>
    <xf numFmtId="4" fontId="14" fillId="0" borderId="4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4" fontId="11" fillId="0" borderId="0" xfId="0" applyNumberFormat="1" applyFont="1"/>
    <xf numFmtId="4" fontId="14" fillId="0" borderId="0" xfId="0" applyNumberFormat="1" applyFont="1"/>
    <xf numFmtId="4" fontId="1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opLeftCell="A15" workbookViewId="0">
      <selection activeCell="B7" sqref="B7"/>
    </sheetView>
  </sheetViews>
  <sheetFormatPr defaultRowHeight="15" x14ac:dyDescent="0.25"/>
  <cols>
    <col min="1" max="1" width="10" bestFit="1" customWidth="1"/>
    <col min="2" max="2" width="9.85546875" customWidth="1"/>
    <col min="5" max="5" width="10.5703125" customWidth="1"/>
    <col min="6" max="6" width="10.140625" bestFit="1" customWidth="1"/>
    <col min="7" max="7" width="10" bestFit="1" customWidth="1"/>
    <col min="8" max="8" width="10" customWidth="1"/>
    <col min="10" max="10" width="10.42578125" customWidth="1"/>
    <col min="11" max="11" width="9.140625" customWidth="1"/>
  </cols>
  <sheetData>
    <row r="1" spans="1:10" ht="18.75" x14ac:dyDescent="0.3">
      <c r="A1" s="1" t="s">
        <v>112</v>
      </c>
    </row>
    <row r="2" spans="1:10" x14ac:dyDescent="0.25">
      <c r="G2" s="23" t="s">
        <v>4</v>
      </c>
      <c r="H2" s="4"/>
      <c r="I2" s="4"/>
    </row>
    <row r="3" spans="1:10" x14ac:dyDescent="0.25">
      <c r="A3" s="12"/>
      <c r="B3" s="3" t="s">
        <v>6</v>
      </c>
      <c r="F3" s="17">
        <v>44995</v>
      </c>
      <c r="G3" s="15">
        <v>550</v>
      </c>
      <c r="H3" s="14" t="s">
        <v>32</v>
      </c>
      <c r="I3" s="14"/>
      <c r="J3" s="16"/>
    </row>
    <row r="4" spans="1:10" x14ac:dyDescent="0.25">
      <c r="A4" s="18">
        <v>45126</v>
      </c>
      <c r="B4" s="27">
        <v>968400</v>
      </c>
      <c r="C4" s="14" t="s">
        <v>92</v>
      </c>
      <c r="D4" s="14"/>
      <c r="E4" s="4"/>
      <c r="F4" s="18">
        <v>45001</v>
      </c>
      <c r="G4" s="13">
        <v>1400</v>
      </c>
      <c r="H4" s="14" t="s">
        <v>33</v>
      </c>
      <c r="I4" s="14"/>
      <c r="J4" s="16"/>
    </row>
    <row r="5" spans="1:10" x14ac:dyDescent="0.25">
      <c r="A5" s="18"/>
      <c r="B5" s="25"/>
      <c r="C5" s="14"/>
      <c r="D5" s="14"/>
      <c r="E5" s="4"/>
      <c r="F5" s="18">
        <v>45006</v>
      </c>
      <c r="G5" s="13">
        <v>2600</v>
      </c>
      <c r="H5" s="14" t="s">
        <v>34</v>
      </c>
      <c r="I5" s="14"/>
      <c r="J5" s="16"/>
    </row>
    <row r="6" spans="1:10" x14ac:dyDescent="0.25">
      <c r="A6" s="18"/>
      <c r="B6" s="24">
        <f>SUM(B4)</f>
        <v>968400</v>
      </c>
      <c r="C6" s="14"/>
      <c r="D6" s="14"/>
      <c r="F6" s="18">
        <v>45016</v>
      </c>
      <c r="G6" s="13">
        <v>28600</v>
      </c>
      <c r="H6" s="14" t="s">
        <v>38</v>
      </c>
      <c r="I6" s="14"/>
      <c r="J6" s="16"/>
    </row>
    <row r="7" spans="1:10" x14ac:dyDescent="0.25">
      <c r="A7" s="21"/>
      <c r="C7" s="14"/>
      <c r="D7" s="14"/>
      <c r="F7" s="17">
        <v>45020</v>
      </c>
      <c r="G7" s="13">
        <v>1900</v>
      </c>
      <c r="H7" s="14" t="s">
        <v>39</v>
      </c>
      <c r="I7" s="14"/>
      <c r="J7" s="16"/>
    </row>
    <row r="8" spans="1:10" x14ac:dyDescent="0.25">
      <c r="A8" s="18"/>
      <c r="B8" s="21"/>
      <c r="C8" s="19"/>
      <c r="D8" s="14"/>
      <c r="E8" s="4"/>
      <c r="F8" s="17">
        <v>45028</v>
      </c>
      <c r="G8" s="13">
        <v>900</v>
      </c>
      <c r="H8" s="14" t="s">
        <v>41</v>
      </c>
      <c r="I8" s="14"/>
      <c r="J8" s="16"/>
    </row>
    <row r="9" spans="1:10" x14ac:dyDescent="0.25">
      <c r="A9" s="21"/>
      <c r="B9" s="22" t="s">
        <v>7</v>
      </c>
      <c r="C9" s="14"/>
      <c r="D9" s="14"/>
      <c r="E9" s="4"/>
      <c r="F9" s="17">
        <v>45029</v>
      </c>
      <c r="G9" s="13">
        <v>680</v>
      </c>
      <c r="H9" s="14" t="s">
        <v>43</v>
      </c>
      <c r="I9" s="14"/>
      <c r="J9" s="16"/>
    </row>
    <row r="10" spans="1:10" x14ac:dyDescent="0.25">
      <c r="A10" s="9">
        <v>44980</v>
      </c>
      <c r="B10" s="8">
        <v>2583</v>
      </c>
      <c r="C10" s="14" t="s">
        <v>20</v>
      </c>
      <c r="D10" s="4"/>
      <c r="E10" s="4"/>
      <c r="F10" s="17">
        <v>45033</v>
      </c>
      <c r="G10" s="13">
        <v>1700</v>
      </c>
      <c r="H10" s="14" t="s">
        <v>44</v>
      </c>
      <c r="I10" s="14"/>
      <c r="J10" s="16"/>
    </row>
    <row r="11" spans="1:10" x14ac:dyDescent="0.25">
      <c r="A11" s="9">
        <v>44991</v>
      </c>
      <c r="B11" s="8">
        <v>1738</v>
      </c>
      <c r="C11" s="14" t="s">
        <v>23</v>
      </c>
      <c r="D11" s="14"/>
      <c r="E11" s="4"/>
      <c r="F11" s="17">
        <v>45035</v>
      </c>
      <c r="G11" s="13">
        <v>900</v>
      </c>
      <c r="H11" s="14" t="s">
        <v>45</v>
      </c>
      <c r="I11" s="14"/>
      <c r="J11" s="16"/>
    </row>
    <row r="12" spans="1:10" x14ac:dyDescent="0.25">
      <c r="A12" s="18">
        <v>45001</v>
      </c>
      <c r="B12" s="13">
        <v>9014</v>
      </c>
      <c r="C12" s="37" t="s">
        <v>26</v>
      </c>
      <c r="D12" s="14"/>
      <c r="E12" s="4"/>
      <c r="F12" s="17">
        <v>45041</v>
      </c>
      <c r="G12" s="13">
        <v>2988</v>
      </c>
      <c r="H12" s="14" t="s">
        <v>46</v>
      </c>
      <c r="I12" s="14"/>
      <c r="J12" s="16"/>
    </row>
    <row r="13" spans="1:10" x14ac:dyDescent="0.25">
      <c r="A13" s="18">
        <v>45065</v>
      </c>
      <c r="B13" s="13">
        <v>51535</v>
      </c>
      <c r="C13" s="19" t="s">
        <v>68</v>
      </c>
      <c r="D13" s="14"/>
      <c r="E13" s="4"/>
      <c r="F13" s="17">
        <v>45046</v>
      </c>
      <c r="G13" s="13">
        <v>32200</v>
      </c>
      <c r="H13" s="14" t="s">
        <v>53</v>
      </c>
      <c r="I13" s="14"/>
      <c r="J13" s="16"/>
    </row>
    <row r="14" spans="1:10" x14ac:dyDescent="0.25">
      <c r="A14" s="18">
        <v>45128</v>
      </c>
      <c r="B14" s="13">
        <v>4840</v>
      </c>
      <c r="C14" s="36" t="s">
        <v>94</v>
      </c>
      <c r="D14" s="14"/>
      <c r="E14" s="4"/>
      <c r="F14" s="17">
        <v>45050</v>
      </c>
      <c r="G14" s="13">
        <v>360</v>
      </c>
      <c r="H14" s="14" t="s">
        <v>54</v>
      </c>
      <c r="I14" s="14"/>
      <c r="J14" s="16"/>
    </row>
    <row r="15" spans="1:10" x14ac:dyDescent="0.25">
      <c r="A15" s="18">
        <v>45128</v>
      </c>
      <c r="B15" s="13">
        <v>19600</v>
      </c>
      <c r="C15" s="19" t="s">
        <v>95</v>
      </c>
      <c r="D15" s="14"/>
      <c r="E15" s="4"/>
      <c r="F15" s="17">
        <v>45055</v>
      </c>
      <c r="G15" s="13">
        <v>240</v>
      </c>
      <c r="H15" s="14" t="s">
        <v>55</v>
      </c>
      <c r="I15" s="14"/>
      <c r="J15" s="16"/>
    </row>
    <row r="16" spans="1:10" x14ac:dyDescent="0.25">
      <c r="A16" s="18">
        <v>45145</v>
      </c>
      <c r="B16" s="13">
        <v>49516</v>
      </c>
      <c r="C16" s="14" t="s">
        <v>106</v>
      </c>
      <c r="D16" s="14"/>
      <c r="E16" s="4"/>
      <c r="F16" s="17">
        <v>45057</v>
      </c>
      <c r="G16" s="13">
        <v>1497</v>
      </c>
      <c r="H16" s="14" t="s">
        <v>56</v>
      </c>
      <c r="I16" s="14"/>
      <c r="J16" s="16"/>
    </row>
    <row r="17" spans="1:10" x14ac:dyDescent="0.25">
      <c r="A17" s="18">
        <v>45159</v>
      </c>
      <c r="B17" s="13">
        <v>48149</v>
      </c>
      <c r="C17" s="36" t="s">
        <v>108</v>
      </c>
      <c r="D17" s="14"/>
      <c r="E17" s="4"/>
      <c r="F17" s="17">
        <v>45058</v>
      </c>
      <c r="G17" s="13">
        <v>2330</v>
      </c>
      <c r="H17" s="36" t="s">
        <v>57</v>
      </c>
      <c r="I17" s="14"/>
      <c r="J17" s="16"/>
    </row>
    <row r="18" spans="1:10" x14ac:dyDescent="0.25">
      <c r="A18" s="18">
        <v>45166</v>
      </c>
      <c r="B18" s="13">
        <v>93100</v>
      </c>
      <c r="C18" s="19" t="s">
        <v>116</v>
      </c>
      <c r="D18" s="14"/>
      <c r="E18" s="4"/>
      <c r="F18" s="17">
        <v>45062</v>
      </c>
      <c r="G18" s="13">
        <v>280</v>
      </c>
      <c r="H18" s="14" t="s">
        <v>58</v>
      </c>
      <c r="I18" s="14"/>
      <c r="J18" s="16"/>
    </row>
    <row r="19" spans="1:10" x14ac:dyDescent="0.25">
      <c r="A19" s="18">
        <v>45168</v>
      </c>
      <c r="B19" s="13">
        <v>20480</v>
      </c>
      <c r="C19" s="19" t="s">
        <v>181</v>
      </c>
      <c r="D19" s="14"/>
      <c r="F19" s="17">
        <v>45062</v>
      </c>
      <c r="G19" s="13">
        <v>855</v>
      </c>
      <c r="H19" s="14" t="s">
        <v>59</v>
      </c>
      <c r="I19" s="14"/>
      <c r="J19" s="16"/>
    </row>
    <row r="20" spans="1:10" x14ac:dyDescent="0.25">
      <c r="A20" s="18">
        <v>45170</v>
      </c>
      <c r="B20" s="13">
        <v>76881</v>
      </c>
      <c r="C20" s="19" t="s">
        <v>121</v>
      </c>
      <c r="D20" s="14"/>
      <c r="F20" s="17">
        <v>45062</v>
      </c>
      <c r="G20" s="13">
        <v>1791</v>
      </c>
      <c r="H20" s="14" t="s">
        <v>60</v>
      </c>
      <c r="I20" s="14"/>
      <c r="J20" s="16"/>
    </row>
    <row r="21" spans="1:10" x14ac:dyDescent="0.25">
      <c r="A21" s="18">
        <v>45174</v>
      </c>
      <c r="B21" s="13">
        <v>91280</v>
      </c>
      <c r="C21" s="19" t="s">
        <v>122</v>
      </c>
      <c r="D21" s="14"/>
      <c r="E21" s="4"/>
      <c r="F21" s="17">
        <v>45066</v>
      </c>
      <c r="G21" s="13">
        <v>1100</v>
      </c>
      <c r="H21" s="14" t="s">
        <v>61</v>
      </c>
      <c r="I21" s="14"/>
      <c r="J21" s="16"/>
    </row>
    <row r="22" spans="1:10" x14ac:dyDescent="0.25">
      <c r="A22" s="18">
        <v>45175</v>
      </c>
      <c r="B22" s="13">
        <v>83240</v>
      </c>
      <c r="C22" s="19" t="s">
        <v>123</v>
      </c>
      <c r="D22" s="14"/>
      <c r="E22" s="4"/>
      <c r="F22" s="17">
        <v>45069</v>
      </c>
      <c r="G22" s="13">
        <v>8000</v>
      </c>
      <c r="H22" s="14" t="s">
        <v>62</v>
      </c>
      <c r="I22" s="14"/>
      <c r="J22" s="16"/>
    </row>
    <row r="23" spans="1:10" x14ac:dyDescent="0.25">
      <c r="A23" s="18">
        <v>45175</v>
      </c>
      <c r="B23" s="13">
        <v>97990</v>
      </c>
      <c r="C23" s="19" t="s">
        <v>124</v>
      </c>
      <c r="D23" s="14"/>
      <c r="E23" s="4"/>
      <c r="F23" s="17">
        <v>45077</v>
      </c>
      <c r="G23" s="13">
        <v>59300</v>
      </c>
      <c r="H23" s="14" t="s">
        <v>72</v>
      </c>
      <c r="I23" s="14"/>
      <c r="J23" s="16"/>
    </row>
    <row r="24" spans="1:10" x14ac:dyDescent="0.25">
      <c r="A24" s="18">
        <v>45211</v>
      </c>
      <c r="B24" s="13">
        <v>99940</v>
      </c>
      <c r="C24" s="19" t="s">
        <v>154</v>
      </c>
      <c r="D24" s="14"/>
      <c r="E24" s="4"/>
      <c r="F24" s="17">
        <v>45078</v>
      </c>
      <c r="G24" s="13">
        <v>561</v>
      </c>
      <c r="H24" s="14" t="s">
        <v>63</v>
      </c>
      <c r="I24" s="14"/>
      <c r="J24" s="16"/>
    </row>
    <row r="25" spans="1:10" x14ac:dyDescent="0.25">
      <c r="A25" s="18">
        <v>45258</v>
      </c>
      <c r="B25" s="13">
        <v>19050</v>
      </c>
      <c r="C25" s="19" t="s">
        <v>180</v>
      </c>
      <c r="D25" s="14"/>
      <c r="F25" s="17">
        <v>45086</v>
      </c>
      <c r="G25" s="13">
        <v>9000</v>
      </c>
      <c r="H25" s="14" t="s">
        <v>71</v>
      </c>
      <c r="I25" s="14"/>
      <c r="J25" s="16"/>
    </row>
    <row r="26" spans="1:10" x14ac:dyDescent="0.25">
      <c r="A26" s="18"/>
      <c r="B26" s="25"/>
      <c r="C26" s="14"/>
      <c r="F26" s="17">
        <v>45103</v>
      </c>
      <c r="G26" s="13">
        <v>450</v>
      </c>
      <c r="H26" s="14" t="s">
        <v>168</v>
      </c>
      <c r="I26" s="14"/>
      <c r="J26" s="16"/>
    </row>
    <row r="27" spans="1:10" x14ac:dyDescent="0.25">
      <c r="A27" s="18"/>
      <c r="B27" s="24">
        <f>SUM(B10:B25)</f>
        <v>768936</v>
      </c>
      <c r="C27" s="14"/>
      <c r="F27" s="17">
        <v>45107</v>
      </c>
      <c r="G27" s="13">
        <v>26000</v>
      </c>
      <c r="H27" s="14" t="s">
        <v>85</v>
      </c>
      <c r="I27" s="14"/>
      <c r="J27" s="16"/>
    </row>
    <row r="28" spans="1:10" x14ac:dyDescent="0.25">
      <c r="A28" s="18"/>
      <c r="B28" s="21"/>
      <c r="C28" s="14"/>
      <c r="F28" s="17">
        <v>45188</v>
      </c>
      <c r="G28" s="13">
        <v>2156</v>
      </c>
      <c r="H28" s="36" t="s">
        <v>137</v>
      </c>
      <c r="I28" s="4"/>
    </row>
    <row r="29" spans="1:10" x14ac:dyDescent="0.25">
      <c r="A29" s="18"/>
      <c r="B29" s="21"/>
      <c r="C29" s="14"/>
      <c r="F29" s="17">
        <v>45189</v>
      </c>
      <c r="G29" s="13">
        <v>1434</v>
      </c>
      <c r="H29" s="36" t="s">
        <v>138</v>
      </c>
    </row>
    <row r="30" spans="1:10" x14ac:dyDescent="0.25">
      <c r="A30" s="18"/>
      <c r="B30" s="21"/>
      <c r="C30" s="14"/>
      <c r="D30" s="14"/>
      <c r="F30" s="17">
        <v>45195</v>
      </c>
      <c r="G30" s="13">
        <v>945</v>
      </c>
      <c r="H30" s="36" t="s">
        <v>177</v>
      </c>
    </row>
    <row r="31" spans="1:10" x14ac:dyDescent="0.25">
      <c r="A31" s="18"/>
      <c r="B31" s="21"/>
      <c r="C31" s="14"/>
      <c r="D31" s="14"/>
      <c r="F31" s="18">
        <v>45210</v>
      </c>
      <c r="G31" s="13">
        <v>750</v>
      </c>
      <c r="H31" s="14" t="s">
        <v>164</v>
      </c>
    </row>
    <row r="32" spans="1:10" x14ac:dyDescent="0.25">
      <c r="A32" s="18"/>
      <c r="B32" s="21"/>
      <c r="C32" s="14"/>
      <c r="D32" s="14"/>
      <c r="F32" s="18">
        <v>45212</v>
      </c>
      <c r="G32" s="13">
        <v>5300</v>
      </c>
      <c r="H32" s="14" t="s">
        <v>165</v>
      </c>
    </row>
    <row r="33" spans="1:10" x14ac:dyDescent="0.25">
      <c r="A33" s="18"/>
      <c r="B33" s="21"/>
      <c r="C33" s="14"/>
      <c r="D33" s="14"/>
      <c r="F33" s="18">
        <v>45212</v>
      </c>
      <c r="G33" s="13">
        <v>327</v>
      </c>
      <c r="H33" s="14" t="s">
        <v>176</v>
      </c>
    </row>
    <row r="34" spans="1:10" x14ac:dyDescent="0.25">
      <c r="F34" s="18">
        <v>45231</v>
      </c>
      <c r="G34" s="13">
        <v>440</v>
      </c>
      <c r="H34" s="14" t="s">
        <v>166</v>
      </c>
    </row>
    <row r="35" spans="1:10" x14ac:dyDescent="0.25">
      <c r="F35" s="18">
        <v>45232</v>
      </c>
      <c r="G35" s="13">
        <v>280</v>
      </c>
      <c r="H35" s="14" t="s">
        <v>167</v>
      </c>
    </row>
    <row r="36" spans="1:10" x14ac:dyDescent="0.25">
      <c r="F36" s="18">
        <v>45251</v>
      </c>
      <c r="G36" s="13">
        <v>600</v>
      </c>
      <c r="H36" s="14" t="s">
        <v>172</v>
      </c>
    </row>
    <row r="37" spans="1:10" x14ac:dyDescent="0.25">
      <c r="F37" s="18">
        <v>45251</v>
      </c>
      <c r="G37" s="26">
        <v>1050</v>
      </c>
      <c r="H37" s="14" t="s">
        <v>173</v>
      </c>
    </row>
    <row r="39" spans="1:10" x14ac:dyDescent="0.25">
      <c r="G39" s="12">
        <f>SUM(G3:G37)</f>
        <v>199464</v>
      </c>
    </row>
    <row r="40" spans="1:10" x14ac:dyDescent="0.25">
      <c r="I40" s="2" t="s">
        <v>5</v>
      </c>
      <c r="J40" s="12">
        <f>B6-B27-G39</f>
        <v>0</v>
      </c>
    </row>
  </sheetData>
  <sortState xmlns:xlrd2="http://schemas.microsoft.com/office/spreadsheetml/2017/richdata2" ref="G4:I37">
    <sortCondition ref="G4"/>
  </sortState>
  <pageMargins left="0.11811023622047245" right="0.11811023622047245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3"/>
  <sheetViews>
    <sheetView topLeftCell="A78" workbookViewId="0">
      <selection activeCell="C47" sqref="C47"/>
    </sheetView>
  </sheetViews>
  <sheetFormatPr defaultRowHeight="15" x14ac:dyDescent="0.25"/>
  <cols>
    <col min="2" max="2" width="9.7109375" bestFit="1" customWidth="1"/>
    <col min="4" max="4" width="10" bestFit="1" customWidth="1"/>
    <col min="5" max="5" width="8.85546875" style="5"/>
    <col min="6" max="6" width="9.5703125" bestFit="1" customWidth="1"/>
    <col min="7" max="7" width="9.7109375" bestFit="1" customWidth="1"/>
    <col min="10" max="10" width="10" bestFit="1" customWidth="1"/>
  </cols>
  <sheetData>
    <row r="1" spans="1:10" ht="18.75" x14ac:dyDescent="0.3">
      <c r="A1" s="1" t="s">
        <v>102</v>
      </c>
    </row>
    <row r="3" spans="1:10" x14ac:dyDescent="0.25">
      <c r="A3" s="2">
        <v>172.15</v>
      </c>
      <c r="B3" t="s">
        <v>9</v>
      </c>
    </row>
    <row r="4" spans="1:10" x14ac:dyDescent="0.25">
      <c r="B4" s="3" t="s">
        <v>1</v>
      </c>
      <c r="G4" s="3" t="s">
        <v>0</v>
      </c>
    </row>
    <row r="5" spans="1:10" x14ac:dyDescent="0.25">
      <c r="A5" s="18">
        <v>44966</v>
      </c>
      <c r="B5" s="15">
        <v>1063</v>
      </c>
      <c r="C5" s="14" t="s">
        <v>83</v>
      </c>
      <c r="D5" s="14"/>
      <c r="E5" s="14"/>
      <c r="F5" s="9">
        <v>44957</v>
      </c>
      <c r="G5" s="7">
        <v>1063</v>
      </c>
      <c r="H5" s="14" t="s">
        <v>157</v>
      </c>
      <c r="I5" s="14"/>
      <c r="J5" s="4"/>
    </row>
    <row r="6" spans="1:10" x14ac:dyDescent="0.25">
      <c r="A6" s="18">
        <v>44980</v>
      </c>
      <c r="B6" s="13">
        <v>2583</v>
      </c>
      <c r="C6" s="14" t="s">
        <v>15</v>
      </c>
      <c r="D6" s="14"/>
      <c r="E6" s="14"/>
      <c r="F6" s="9">
        <v>44980</v>
      </c>
      <c r="G6" s="8">
        <v>2583</v>
      </c>
      <c r="H6" s="14" t="s">
        <v>20</v>
      </c>
      <c r="I6" s="4"/>
      <c r="J6" s="4"/>
    </row>
    <row r="7" spans="1:10" x14ac:dyDescent="0.25">
      <c r="A7" s="18">
        <v>44991</v>
      </c>
      <c r="B7" s="13">
        <v>450</v>
      </c>
      <c r="C7" s="14" t="s">
        <v>16</v>
      </c>
      <c r="D7" s="14"/>
      <c r="E7" s="14"/>
      <c r="F7" s="9">
        <v>44985</v>
      </c>
      <c r="G7" s="8">
        <v>99</v>
      </c>
      <c r="H7" s="14" t="s">
        <v>158</v>
      </c>
      <c r="I7" s="14"/>
      <c r="J7" s="4"/>
    </row>
    <row r="8" spans="1:10" x14ac:dyDescent="0.25">
      <c r="A8" s="18">
        <v>44991</v>
      </c>
      <c r="B8" s="13">
        <v>50000</v>
      </c>
      <c r="C8" s="14" t="s">
        <v>17</v>
      </c>
      <c r="D8" s="14"/>
      <c r="E8" s="14"/>
      <c r="F8" s="9">
        <v>44991</v>
      </c>
      <c r="G8" s="8">
        <v>450</v>
      </c>
      <c r="H8" s="36" t="s">
        <v>21</v>
      </c>
      <c r="I8" s="14"/>
      <c r="J8" s="4"/>
    </row>
    <row r="9" spans="1:10" x14ac:dyDescent="0.25">
      <c r="A9" s="18">
        <v>45012</v>
      </c>
      <c r="B9" s="13">
        <v>1400</v>
      </c>
      <c r="C9" s="14" t="s">
        <v>171</v>
      </c>
      <c r="D9" s="14"/>
      <c r="E9" s="14"/>
      <c r="F9" s="9">
        <v>44991</v>
      </c>
      <c r="G9" s="8">
        <v>2550</v>
      </c>
      <c r="H9" s="14" t="s">
        <v>22</v>
      </c>
      <c r="I9" s="14"/>
      <c r="J9" s="4"/>
    </row>
    <row r="10" spans="1:10" x14ac:dyDescent="0.25">
      <c r="A10" s="18">
        <v>45019</v>
      </c>
      <c r="B10" s="13">
        <v>30000</v>
      </c>
      <c r="C10" s="14" t="s">
        <v>18</v>
      </c>
      <c r="D10" s="14"/>
      <c r="E10" s="14"/>
      <c r="F10" s="9">
        <v>44991</v>
      </c>
      <c r="G10" s="8">
        <v>1738</v>
      </c>
      <c r="H10" s="14" t="s">
        <v>23</v>
      </c>
      <c r="I10" s="14"/>
      <c r="J10" s="4"/>
    </row>
    <row r="11" spans="1:10" x14ac:dyDescent="0.25">
      <c r="A11" s="18">
        <v>45022</v>
      </c>
      <c r="B11" s="13">
        <v>3000</v>
      </c>
      <c r="C11" s="14" t="s">
        <v>19</v>
      </c>
      <c r="D11" s="14"/>
      <c r="E11" s="14"/>
      <c r="F11" s="18">
        <v>44991</v>
      </c>
      <c r="G11" s="13">
        <v>30000</v>
      </c>
      <c r="H11" s="14" t="s">
        <v>24</v>
      </c>
      <c r="I11" s="14"/>
      <c r="J11" s="4"/>
    </row>
    <row r="12" spans="1:10" x14ac:dyDescent="0.25">
      <c r="A12" s="18">
        <v>45025</v>
      </c>
      <c r="B12" s="13">
        <v>11954</v>
      </c>
      <c r="C12" s="14" t="s">
        <v>36</v>
      </c>
      <c r="D12" s="14"/>
      <c r="E12" s="14"/>
      <c r="F12" s="18">
        <v>44992</v>
      </c>
      <c r="G12" s="13">
        <v>450</v>
      </c>
      <c r="H12" s="19" t="s">
        <v>25</v>
      </c>
      <c r="I12" s="14"/>
      <c r="J12" s="4"/>
    </row>
    <row r="13" spans="1:10" x14ac:dyDescent="0.25">
      <c r="A13" s="18">
        <v>45046</v>
      </c>
      <c r="B13" s="13">
        <v>70000</v>
      </c>
      <c r="C13" s="14" t="s">
        <v>49</v>
      </c>
      <c r="D13" s="14"/>
      <c r="E13" s="14"/>
      <c r="F13" s="18">
        <v>45001</v>
      </c>
      <c r="G13" s="13">
        <v>9014</v>
      </c>
      <c r="H13" s="37" t="s">
        <v>26</v>
      </c>
      <c r="I13" s="14"/>
      <c r="J13" s="4"/>
    </row>
    <row r="14" spans="1:10" x14ac:dyDescent="0.25">
      <c r="A14" s="18">
        <v>45051</v>
      </c>
      <c r="B14" s="13">
        <v>30000</v>
      </c>
      <c r="C14" s="14" t="s">
        <v>50</v>
      </c>
      <c r="D14" s="14"/>
      <c r="E14" s="14"/>
      <c r="F14" s="18">
        <v>45002</v>
      </c>
      <c r="G14" s="13">
        <v>7000</v>
      </c>
      <c r="H14" s="14" t="s">
        <v>27</v>
      </c>
      <c r="I14" s="14"/>
      <c r="J14" s="4"/>
    </row>
    <row r="15" spans="1:10" x14ac:dyDescent="0.25">
      <c r="A15" s="18">
        <v>45062</v>
      </c>
      <c r="B15" s="13">
        <v>20000</v>
      </c>
      <c r="C15" s="14" t="s">
        <v>66</v>
      </c>
      <c r="D15" s="14"/>
      <c r="E15" s="14"/>
      <c r="F15" s="18">
        <v>45012</v>
      </c>
      <c r="G15" s="13">
        <v>1400</v>
      </c>
      <c r="H15" s="14" t="s">
        <v>28</v>
      </c>
      <c r="I15" s="14"/>
      <c r="J15" s="4"/>
    </row>
    <row r="16" spans="1:10" x14ac:dyDescent="0.25">
      <c r="A16" s="18">
        <v>45065</v>
      </c>
      <c r="B16" s="13">
        <v>37000</v>
      </c>
      <c r="C16" s="19" t="s">
        <v>67</v>
      </c>
      <c r="D16" s="14"/>
      <c r="E16" s="14"/>
      <c r="F16" s="18">
        <v>45016</v>
      </c>
      <c r="G16" s="13">
        <v>99</v>
      </c>
      <c r="H16" s="14" t="s">
        <v>159</v>
      </c>
      <c r="I16" s="14"/>
      <c r="J16" s="4"/>
    </row>
    <row r="17" spans="1:10" x14ac:dyDescent="0.25">
      <c r="A17" s="18">
        <v>45096</v>
      </c>
      <c r="B17" s="13">
        <v>22000</v>
      </c>
      <c r="C17" s="19" t="s">
        <v>91</v>
      </c>
      <c r="D17" s="14"/>
      <c r="E17" s="14"/>
      <c r="F17" s="18">
        <v>45019</v>
      </c>
      <c r="G17" s="13">
        <v>30000</v>
      </c>
      <c r="H17" s="14" t="s">
        <v>29</v>
      </c>
      <c r="I17" s="14"/>
      <c r="J17" s="4"/>
    </row>
    <row r="18" spans="1:10" x14ac:dyDescent="0.25">
      <c r="A18" s="18">
        <v>45126</v>
      </c>
      <c r="B18" s="13">
        <v>968400</v>
      </c>
      <c r="C18" s="14" t="s">
        <v>92</v>
      </c>
      <c r="D18" s="14"/>
      <c r="E18" s="14"/>
      <c r="F18" s="18">
        <v>45022</v>
      </c>
      <c r="G18" s="13">
        <v>1530</v>
      </c>
      <c r="H18" s="19" t="s">
        <v>30</v>
      </c>
      <c r="I18" s="14"/>
      <c r="J18" s="4"/>
    </row>
    <row r="19" spans="1:10" x14ac:dyDescent="0.25">
      <c r="A19" s="18">
        <v>45145</v>
      </c>
      <c r="B19" s="13">
        <v>2100</v>
      </c>
      <c r="C19" s="38" t="s">
        <v>98</v>
      </c>
      <c r="D19" s="14"/>
      <c r="E19" s="14"/>
      <c r="F19" s="18">
        <v>45022</v>
      </c>
      <c r="G19" s="13">
        <v>270</v>
      </c>
      <c r="H19" s="19" t="s">
        <v>31</v>
      </c>
      <c r="I19" s="14"/>
      <c r="J19" s="4"/>
    </row>
    <row r="20" spans="1:10" x14ac:dyDescent="0.25">
      <c r="A20" s="18">
        <v>45145</v>
      </c>
      <c r="B20" s="13">
        <v>1650</v>
      </c>
      <c r="C20" s="38" t="s">
        <v>99</v>
      </c>
      <c r="D20" s="14"/>
      <c r="E20" s="14"/>
      <c r="F20" s="18">
        <v>45029</v>
      </c>
      <c r="G20" s="13">
        <v>11000</v>
      </c>
      <c r="H20" s="19" t="s">
        <v>40</v>
      </c>
      <c r="I20" s="14"/>
      <c r="J20" s="4"/>
    </row>
    <row r="21" spans="1:10" x14ac:dyDescent="0.25">
      <c r="A21" s="18">
        <v>45145</v>
      </c>
      <c r="B21" s="13">
        <v>900</v>
      </c>
      <c r="C21" s="38" t="s">
        <v>100</v>
      </c>
      <c r="D21" s="14"/>
      <c r="E21" s="4"/>
      <c r="F21" s="18">
        <v>45041</v>
      </c>
      <c r="G21" s="13">
        <v>2000</v>
      </c>
      <c r="H21" s="19" t="s">
        <v>42</v>
      </c>
      <c r="I21" s="14"/>
      <c r="J21" s="4"/>
    </row>
    <row r="22" spans="1:10" x14ac:dyDescent="0.25">
      <c r="A22" s="18">
        <v>45145</v>
      </c>
      <c r="B22" s="13">
        <v>300</v>
      </c>
      <c r="C22" s="38" t="s">
        <v>101</v>
      </c>
      <c r="D22" s="14"/>
      <c r="E22" s="4"/>
      <c r="F22" s="18">
        <v>45046</v>
      </c>
      <c r="G22" s="13">
        <v>99</v>
      </c>
      <c r="H22" s="19" t="s">
        <v>160</v>
      </c>
      <c r="I22" s="14"/>
      <c r="J22" s="4"/>
    </row>
    <row r="23" spans="1:10" x14ac:dyDescent="0.25">
      <c r="A23" s="18">
        <v>45149</v>
      </c>
      <c r="B23" s="26">
        <v>207500</v>
      </c>
      <c r="C23" s="14" t="s">
        <v>103</v>
      </c>
      <c r="D23" s="14"/>
      <c r="E23" s="4"/>
      <c r="F23" s="18">
        <v>45047</v>
      </c>
      <c r="G23" s="13">
        <v>50000</v>
      </c>
      <c r="H23" s="19" t="s">
        <v>51</v>
      </c>
      <c r="I23" s="14"/>
      <c r="J23" s="4"/>
    </row>
    <row r="24" spans="1:10" x14ac:dyDescent="0.25">
      <c r="A24" s="14"/>
      <c r="B24" s="21"/>
      <c r="C24" s="14"/>
      <c r="D24" s="14"/>
      <c r="E24" s="14"/>
      <c r="F24" s="18">
        <v>45052</v>
      </c>
      <c r="G24" s="13">
        <v>40000</v>
      </c>
      <c r="H24" s="19" t="s">
        <v>52</v>
      </c>
      <c r="I24" s="14"/>
      <c r="J24" s="4"/>
    </row>
    <row r="25" spans="1:10" x14ac:dyDescent="0.25">
      <c r="A25" s="47" t="s">
        <v>104</v>
      </c>
      <c r="B25" s="47"/>
      <c r="C25" s="47"/>
      <c r="D25" s="47"/>
      <c r="E25" s="14"/>
      <c r="F25" s="9">
        <v>45055</v>
      </c>
      <c r="G25" s="8">
        <v>1840</v>
      </c>
      <c r="H25" s="14" t="s">
        <v>76</v>
      </c>
      <c r="I25" s="14"/>
      <c r="J25" s="4"/>
    </row>
    <row r="26" spans="1:10" x14ac:dyDescent="0.25">
      <c r="A26" s="9">
        <v>44980</v>
      </c>
      <c r="B26" s="7">
        <v>2583</v>
      </c>
      <c r="C26" s="4" t="s">
        <v>37</v>
      </c>
      <c r="D26" s="4"/>
      <c r="E26" s="14"/>
      <c r="F26" s="9">
        <v>45055</v>
      </c>
      <c r="G26" s="8">
        <v>7250</v>
      </c>
      <c r="H26" s="14" t="s">
        <v>75</v>
      </c>
      <c r="I26" s="14"/>
      <c r="J26" s="4"/>
    </row>
    <row r="27" spans="1:10" x14ac:dyDescent="0.25">
      <c r="A27" s="9">
        <v>44991</v>
      </c>
      <c r="B27" s="8">
        <v>50000</v>
      </c>
      <c r="C27" s="4" t="s">
        <v>11</v>
      </c>
      <c r="D27" s="4"/>
      <c r="E27" s="14"/>
      <c r="F27" s="9">
        <v>45065</v>
      </c>
      <c r="G27" s="8">
        <v>768</v>
      </c>
      <c r="H27" s="14" t="s">
        <v>77</v>
      </c>
      <c r="I27" s="4"/>
      <c r="J27" s="4"/>
    </row>
    <row r="28" spans="1:10" x14ac:dyDescent="0.25">
      <c r="A28" s="9">
        <v>45012</v>
      </c>
      <c r="B28" s="8">
        <v>1400</v>
      </c>
      <c r="C28" s="4" t="s">
        <v>12</v>
      </c>
      <c r="D28" s="4"/>
      <c r="E28" s="14"/>
      <c r="F28" s="9">
        <v>45065</v>
      </c>
      <c r="G28" s="8">
        <v>880</v>
      </c>
      <c r="H28" s="14" t="s">
        <v>87</v>
      </c>
      <c r="I28" s="14"/>
      <c r="J28" s="4"/>
    </row>
    <row r="29" spans="1:10" x14ac:dyDescent="0.25">
      <c r="A29" s="9">
        <v>45019</v>
      </c>
      <c r="B29" s="8">
        <v>30000</v>
      </c>
      <c r="C29" s="4" t="s">
        <v>13</v>
      </c>
      <c r="D29" s="4"/>
      <c r="E29" s="14"/>
      <c r="F29" s="9">
        <v>45065</v>
      </c>
      <c r="G29" s="8">
        <v>1800</v>
      </c>
      <c r="H29" s="14" t="s">
        <v>88</v>
      </c>
      <c r="I29" s="14"/>
      <c r="J29" s="4"/>
    </row>
    <row r="30" spans="1:10" x14ac:dyDescent="0.25">
      <c r="A30" s="9">
        <v>45022</v>
      </c>
      <c r="B30" s="8">
        <v>3000</v>
      </c>
      <c r="C30" s="4" t="s">
        <v>14</v>
      </c>
      <c r="D30" s="4"/>
      <c r="E30" s="14"/>
      <c r="F30" s="9">
        <v>45065</v>
      </c>
      <c r="G30" s="8">
        <v>2440</v>
      </c>
      <c r="H30" s="14" t="s">
        <v>89</v>
      </c>
      <c r="I30" s="14"/>
      <c r="J30" s="4"/>
    </row>
    <row r="31" spans="1:10" x14ac:dyDescent="0.25">
      <c r="A31" s="9">
        <v>45024</v>
      </c>
      <c r="B31" s="13">
        <v>11954</v>
      </c>
      <c r="C31" s="4" t="s">
        <v>35</v>
      </c>
      <c r="D31" s="4"/>
      <c r="E31"/>
      <c r="F31" s="18">
        <v>45065</v>
      </c>
      <c r="G31" s="13">
        <v>51535</v>
      </c>
      <c r="H31" s="19" t="s">
        <v>68</v>
      </c>
      <c r="I31" s="14"/>
      <c r="J31" s="4"/>
    </row>
    <row r="32" spans="1:10" x14ac:dyDescent="0.25">
      <c r="A32" s="9">
        <v>45046</v>
      </c>
      <c r="B32" s="8">
        <v>70000</v>
      </c>
      <c r="C32" s="4" t="s">
        <v>47</v>
      </c>
      <c r="D32" s="4"/>
      <c r="E32"/>
      <c r="F32" s="18">
        <v>45075</v>
      </c>
      <c r="G32" s="13">
        <v>1650</v>
      </c>
      <c r="H32" s="14" t="s">
        <v>78</v>
      </c>
      <c r="I32" s="14"/>
      <c r="J32" s="14"/>
    </row>
    <row r="33" spans="1:10" x14ac:dyDescent="0.25">
      <c r="A33" s="9">
        <v>45051</v>
      </c>
      <c r="B33" s="8">
        <v>30000</v>
      </c>
      <c r="C33" s="4" t="s">
        <v>48</v>
      </c>
      <c r="D33" s="4"/>
      <c r="E33"/>
      <c r="F33" s="18">
        <v>45076</v>
      </c>
      <c r="G33" s="13">
        <v>300</v>
      </c>
      <c r="H33" s="14" t="s">
        <v>79</v>
      </c>
      <c r="I33" s="14"/>
      <c r="J33" s="14"/>
    </row>
    <row r="34" spans="1:10" x14ac:dyDescent="0.25">
      <c r="A34" s="9">
        <v>45062</v>
      </c>
      <c r="B34" s="8">
        <v>20000</v>
      </c>
      <c r="C34" s="4" t="s">
        <v>64</v>
      </c>
      <c r="D34" s="4"/>
      <c r="E34"/>
      <c r="F34" s="18">
        <v>45077</v>
      </c>
      <c r="G34" s="13">
        <v>99</v>
      </c>
      <c r="H34" s="19" t="s">
        <v>161</v>
      </c>
      <c r="I34" s="14"/>
      <c r="J34" s="4"/>
    </row>
    <row r="35" spans="1:10" x14ac:dyDescent="0.25">
      <c r="A35" s="9">
        <v>45065</v>
      </c>
      <c r="B35" s="8">
        <v>37000</v>
      </c>
      <c r="C35" s="4" t="s">
        <v>65</v>
      </c>
      <c r="D35" s="4"/>
      <c r="E35"/>
      <c r="F35" s="18">
        <v>45079</v>
      </c>
      <c r="G35" s="13">
        <v>900</v>
      </c>
      <c r="H35" s="36" t="s">
        <v>80</v>
      </c>
      <c r="I35" s="14"/>
      <c r="J35" s="14"/>
    </row>
    <row r="36" spans="1:10" x14ac:dyDescent="0.25">
      <c r="A36" s="9">
        <v>45096</v>
      </c>
      <c r="B36" s="8">
        <v>22000</v>
      </c>
      <c r="C36" s="4" t="s">
        <v>73</v>
      </c>
      <c r="D36" s="4"/>
      <c r="E36"/>
      <c r="F36" s="18">
        <v>45085</v>
      </c>
      <c r="G36" s="13">
        <v>2000</v>
      </c>
      <c r="H36" s="19" t="s">
        <v>69</v>
      </c>
      <c r="I36" s="14"/>
      <c r="J36" s="4"/>
    </row>
    <row r="37" spans="1:10" x14ac:dyDescent="0.25">
      <c r="A37" s="9"/>
      <c r="B37" s="35">
        <v>2100</v>
      </c>
      <c r="C37" s="4" t="s">
        <v>84</v>
      </c>
      <c r="D37" s="4"/>
      <c r="E37"/>
      <c r="F37" s="18">
        <v>45086</v>
      </c>
      <c r="G37" s="13">
        <v>1000</v>
      </c>
      <c r="H37" s="19" t="s">
        <v>70</v>
      </c>
      <c r="I37" s="14"/>
      <c r="J37" s="4"/>
    </row>
    <row r="38" spans="1:10" x14ac:dyDescent="0.25">
      <c r="B38" s="10">
        <f>SUM(B26:B37)</f>
        <v>280037</v>
      </c>
      <c r="E38"/>
      <c r="F38" s="9">
        <v>45097</v>
      </c>
      <c r="G38" s="13">
        <v>22000</v>
      </c>
      <c r="H38" s="4" t="s">
        <v>86</v>
      </c>
      <c r="I38" s="4"/>
      <c r="J38" s="4"/>
    </row>
    <row r="39" spans="1:10" x14ac:dyDescent="0.25">
      <c r="B39" s="10"/>
      <c r="E39"/>
      <c r="F39" s="9">
        <v>45113</v>
      </c>
      <c r="G39" s="8">
        <v>400</v>
      </c>
      <c r="H39" s="4" t="s">
        <v>105</v>
      </c>
      <c r="I39" s="4"/>
    </row>
    <row r="40" spans="1:10" x14ac:dyDescent="0.25">
      <c r="A40" s="2" t="s">
        <v>2</v>
      </c>
      <c r="B40" s="44">
        <f>B18+B23</f>
        <v>1175900</v>
      </c>
      <c r="E40"/>
      <c r="F40" s="9">
        <v>45127</v>
      </c>
      <c r="G40" s="8">
        <v>280037</v>
      </c>
      <c r="H40" s="4" t="s">
        <v>93</v>
      </c>
      <c r="I40" s="4"/>
    </row>
    <row r="41" spans="1:10" x14ac:dyDescent="0.25">
      <c r="A41" s="2"/>
      <c r="B41" s="44"/>
      <c r="E41"/>
      <c r="F41" s="9">
        <v>45127</v>
      </c>
      <c r="G41" s="8">
        <v>80000</v>
      </c>
      <c r="H41" s="4"/>
      <c r="I41" s="4"/>
    </row>
    <row r="42" spans="1:10" x14ac:dyDescent="0.25">
      <c r="A42" s="14"/>
      <c r="B42" s="21" t="s">
        <v>187</v>
      </c>
      <c r="C42" s="14" t="s">
        <v>182</v>
      </c>
      <c r="D42" s="14" t="s">
        <v>184</v>
      </c>
      <c r="E42" s="14"/>
      <c r="F42" s="18">
        <v>45128</v>
      </c>
      <c r="G42" s="13">
        <v>4840</v>
      </c>
      <c r="H42" s="14" t="s">
        <v>94</v>
      </c>
      <c r="I42" s="14"/>
      <c r="J42" s="14"/>
    </row>
    <row r="43" spans="1:10" x14ac:dyDescent="0.25">
      <c r="A43" s="14"/>
      <c r="B43" s="21">
        <f>G92+G87+G62+G60+G54+G44+G66</f>
        <v>-615500</v>
      </c>
      <c r="C43" s="21">
        <f>G41+G47+G48+G49+G50+G51+G52+G53+G55+G56+G57+G58++G63+G64+G65+G80+G61</f>
        <v>590000</v>
      </c>
      <c r="D43" s="21">
        <v>25500</v>
      </c>
      <c r="E43" s="14"/>
      <c r="F43" s="18">
        <v>45128</v>
      </c>
      <c r="G43" s="13">
        <v>19600</v>
      </c>
      <c r="H43" s="19" t="s">
        <v>95</v>
      </c>
      <c r="I43" s="14"/>
      <c r="J43" s="4"/>
    </row>
    <row r="44" spans="1:10" x14ac:dyDescent="0.25">
      <c r="A44" s="21" t="s">
        <v>185</v>
      </c>
      <c r="B44" s="4">
        <v>27000</v>
      </c>
      <c r="C44" s="14"/>
      <c r="D44" s="21">
        <v>27000</v>
      </c>
      <c r="E44" s="14"/>
      <c r="F44" s="18">
        <v>45131</v>
      </c>
      <c r="G44" s="13">
        <v>-60000</v>
      </c>
      <c r="H44" s="19"/>
      <c r="I44" s="14"/>
      <c r="J44" s="4"/>
    </row>
    <row r="45" spans="1:10" x14ac:dyDescent="0.25">
      <c r="A45" s="21" t="s">
        <v>186</v>
      </c>
      <c r="B45" s="4">
        <v>8500</v>
      </c>
      <c r="C45" s="21"/>
      <c r="D45" s="14">
        <v>8500</v>
      </c>
      <c r="E45" s="14"/>
      <c r="F45" s="9">
        <v>45131</v>
      </c>
      <c r="G45" s="8">
        <v>4140</v>
      </c>
      <c r="H45" s="14" t="s">
        <v>96</v>
      </c>
      <c r="I45" s="14"/>
      <c r="J45" s="4"/>
    </row>
    <row r="46" spans="1:10" x14ac:dyDescent="0.25">
      <c r="A46" s="14"/>
      <c r="B46" s="21"/>
      <c r="C46" t="s">
        <v>188</v>
      </c>
      <c r="D46" s="11">
        <f>SUM(D43:D45)</f>
        <v>61000</v>
      </c>
      <c r="E46" s="14"/>
      <c r="F46" s="9">
        <v>45131</v>
      </c>
      <c r="G46" s="8">
        <v>16000</v>
      </c>
      <c r="H46" s="14" t="s">
        <v>97</v>
      </c>
      <c r="I46" s="14"/>
      <c r="J46" s="4"/>
    </row>
    <row r="47" spans="1:10" x14ac:dyDescent="0.25">
      <c r="A47" s="14"/>
      <c r="B47" s="21"/>
      <c r="C47" s="14"/>
      <c r="D47" s="14"/>
      <c r="E47" s="14"/>
      <c r="F47" s="9">
        <v>45131</v>
      </c>
      <c r="G47" s="8">
        <v>30000</v>
      </c>
      <c r="H47" s="14"/>
      <c r="I47" s="14"/>
      <c r="J47" s="4"/>
    </row>
    <row r="48" spans="1:10" x14ac:dyDescent="0.25">
      <c r="A48" s="14"/>
      <c r="B48" s="21"/>
      <c r="C48" s="14"/>
      <c r="D48" s="21"/>
      <c r="E48" s="14"/>
      <c r="F48" s="9">
        <v>45131</v>
      </c>
      <c r="G48" s="8">
        <v>30000</v>
      </c>
      <c r="H48" s="14"/>
      <c r="I48" s="14"/>
      <c r="J48" s="4"/>
    </row>
    <row r="49" spans="1:10" x14ac:dyDescent="0.25">
      <c r="A49" s="14"/>
      <c r="B49" s="21"/>
      <c r="C49" s="14"/>
      <c r="D49" s="14"/>
      <c r="E49" s="14"/>
      <c r="F49" s="9">
        <v>45131</v>
      </c>
      <c r="G49" s="8">
        <v>30000</v>
      </c>
      <c r="H49" s="14"/>
      <c r="I49" s="14"/>
      <c r="J49" s="4"/>
    </row>
    <row r="50" spans="1:10" x14ac:dyDescent="0.25">
      <c r="A50" s="14"/>
      <c r="B50" s="21"/>
      <c r="C50" s="14"/>
      <c r="D50" s="14"/>
      <c r="E50" s="14"/>
      <c r="F50" s="9">
        <v>45131</v>
      </c>
      <c r="G50" s="8">
        <v>30000</v>
      </c>
      <c r="H50" s="14"/>
      <c r="I50" s="14"/>
      <c r="J50" s="4"/>
    </row>
    <row r="51" spans="1:10" x14ac:dyDescent="0.25">
      <c r="A51" s="14"/>
      <c r="B51" s="21"/>
      <c r="C51" s="14"/>
      <c r="D51" s="14"/>
      <c r="E51" s="14"/>
      <c r="F51" s="9">
        <v>45131</v>
      </c>
      <c r="G51" s="8">
        <v>30000</v>
      </c>
      <c r="H51" s="14"/>
      <c r="I51" s="14"/>
      <c r="J51" s="4"/>
    </row>
    <row r="52" spans="1:10" x14ac:dyDescent="0.25">
      <c r="A52" s="14"/>
      <c r="B52" s="21"/>
      <c r="C52" s="14"/>
      <c r="D52" s="14"/>
      <c r="E52" s="14"/>
      <c r="F52" s="9">
        <v>45132</v>
      </c>
      <c r="G52" s="8">
        <v>20000</v>
      </c>
      <c r="H52" s="14"/>
      <c r="I52" s="14"/>
      <c r="J52" s="4"/>
    </row>
    <row r="53" spans="1:10" x14ac:dyDescent="0.25">
      <c r="A53" s="14"/>
      <c r="B53" s="21"/>
      <c r="C53" s="14"/>
      <c r="D53" s="14"/>
      <c r="E53" s="14"/>
      <c r="F53" s="9">
        <v>45132</v>
      </c>
      <c r="G53" s="8">
        <v>20000</v>
      </c>
      <c r="H53" s="14"/>
      <c r="I53" s="14"/>
      <c r="J53" s="4"/>
    </row>
    <row r="54" spans="1:10" x14ac:dyDescent="0.25">
      <c r="A54" s="14"/>
      <c r="B54" s="21"/>
      <c r="C54" s="14"/>
      <c r="D54" s="14"/>
      <c r="E54" s="14"/>
      <c r="F54" s="9">
        <v>45145</v>
      </c>
      <c r="G54" s="8">
        <v>-180000</v>
      </c>
      <c r="H54" s="14"/>
      <c r="I54" s="14"/>
      <c r="J54" s="4"/>
    </row>
    <row r="55" spans="1:10" x14ac:dyDescent="0.25">
      <c r="A55" s="14"/>
      <c r="B55" s="21"/>
      <c r="C55" s="14"/>
      <c r="D55" s="14"/>
      <c r="E55" s="14"/>
      <c r="F55" s="9">
        <v>45145</v>
      </c>
      <c r="G55" s="8">
        <v>30000</v>
      </c>
      <c r="H55" s="14"/>
      <c r="I55" s="14"/>
      <c r="J55" s="4"/>
    </row>
    <row r="56" spans="1:10" x14ac:dyDescent="0.25">
      <c r="A56" s="14"/>
      <c r="B56" s="21"/>
      <c r="C56" s="14"/>
      <c r="D56" s="14"/>
      <c r="E56" s="14"/>
      <c r="F56" s="9">
        <v>45145</v>
      </c>
      <c r="G56" s="8">
        <v>30000</v>
      </c>
      <c r="H56" s="14"/>
      <c r="I56" s="14"/>
      <c r="J56" s="4"/>
    </row>
    <row r="57" spans="1:10" x14ac:dyDescent="0.25">
      <c r="A57" s="14"/>
      <c r="B57" s="21"/>
      <c r="C57" s="14"/>
      <c r="D57" s="14"/>
      <c r="E57" s="14"/>
      <c r="F57" s="9">
        <v>45145</v>
      </c>
      <c r="G57" s="8">
        <v>40000</v>
      </c>
      <c r="H57" s="14"/>
      <c r="I57" s="14"/>
      <c r="J57" s="4"/>
    </row>
    <row r="58" spans="1:10" x14ac:dyDescent="0.25">
      <c r="A58" s="14"/>
      <c r="B58" s="21"/>
      <c r="C58" s="14"/>
      <c r="D58" s="14"/>
      <c r="E58" s="14"/>
      <c r="F58" s="9">
        <v>45145</v>
      </c>
      <c r="G58" s="8">
        <v>40000</v>
      </c>
      <c r="H58" s="14"/>
      <c r="I58" s="14"/>
      <c r="J58" s="4"/>
    </row>
    <row r="59" spans="1:10" x14ac:dyDescent="0.25">
      <c r="A59" s="14"/>
      <c r="B59" s="21"/>
      <c r="C59" s="14"/>
      <c r="D59" s="14"/>
      <c r="E59" s="14"/>
      <c r="F59" s="18">
        <v>45145</v>
      </c>
      <c r="G59" s="13">
        <v>49516</v>
      </c>
      <c r="H59" s="14" t="s">
        <v>106</v>
      </c>
      <c r="I59" s="14"/>
      <c r="J59" s="4"/>
    </row>
    <row r="60" spans="1:10" x14ac:dyDescent="0.25">
      <c r="A60" s="14"/>
      <c r="B60" s="21"/>
      <c r="C60" s="14"/>
      <c r="D60" s="14"/>
      <c r="E60" s="14"/>
      <c r="F60" s="9">
        <v>45146</v>
      </c>
      <c r="G60" s="8">
        <v>-50000</v>
      </c>
      <c r="H60" s="14"/>
      <c r="I60" s="14"/>
      <c r="J60" s="4"/>
    </row>
    <row r="61" spans="1:10" x14ac:dyDescent="0.25">
      <c r="A61" s="14"/>
      <c r="B61" s="21"/>
      <c r="C61" s="14"/>
      <c r="D61" s="14"/>
      <c r="E61" s="14"/>
      <c r="F61" s="9">
        <v>45146</v>
      </c>
      <c r="G61" s="8">
        <v>50000</v>
      </c>
      <c r="H61" s="14"/>
      <c r="I61" s="14"/>
      <c r="J61" s="4"/>
    </row>
    <row r="62" spans="1:10" x14ac:dyDescent="0.25">
      <c r="A62" s="14"/>
      <c r="B62" s="21"/>
      <c r="C62" s="14"/>
      <c r="D62" s="14"/>
      <c r="E62" s="14"/>
      <c r="F62" s="9">
        <v>45147</v>
      </c>
      <c r="G62" s="8">
        <v>-120000</v>
      </c>
      <c r="H62" s="14"/>
      <c r="I62" s="14"/>
      <c r="J62" s="4"/>
    </row>
    <row r="63" spans="1:10" x14ac:dyDescent="0.25">
      <c r="A63" s="14"/>
      <c r="B63" s="21"/>
      <c r="C63" s="14"/>
      <c r="D63" s="14"/>
      <c r="E63" s="14"/>
      <c r="F63" s="9">
        <v>45147</v>
      </c>
      <c r="G63" s="8">
        <v>30000</v>
      </c>
      <c r="H63" s="14"/>
      <c r="I63" s="14"/>
      <c r="J63" s="4"/>
    </row>
    <row r="64" spans="1:10" x14ac:dyDescent="0.25">
      <c r="A64" s="14"/>
      <c r="B64" s="21"/>
      <c r="C64" s="14"/>
      <c r="D64" s="14"/>
      <c r="E64" s="14"/>
      <c r="F64" s="9">
        <v>45147</v>
      </c>
      <c r="G64" s="8">
        <v>30000</v>
      </c>
      <c r="H64" s="14"/>
      <c r="I64" s="14"/>
      <c r="J64" s="4"/>
    </row>
    <row r="65" spans="1:10" x14ac:dyDescent="0.25">
      <c r="A65" s="14"/>
      <c r="B65" s="21"/>
      <c r="C65" s="14"/>
      <c r="D65" s="14"/>
      <c r="E65" s="14"/>
      <c r="F65" s="9">
        <v>45147</v>
      </c>
      <c r="G65" s="8">
        <v>50000</v>
      </c>
      <c r="H65" s="14"/>
      <c r="I65" s="14"/>
      <c r="J65" s="4"/>
    </row>
    <row r="66" spans="1:10" x14ac:dyDescent="0.25">
      <c r="A66" s="14"/>
      <c r="B66" s="21"/>
      <c r="C66" s="14"/>
      <c r="D66" s="14"/>
      <c r="E66" s="14"/>
      <c r="F66" s="9">
        <v>45156</v>
      </c>
      <c r="G66" s="8">
        <v>-170000</v>
      </c>
      <c r="H66" s="14"/>
      <c r="I66" s="14"/>
      <c r="J66" s="4"/>
    </row>
    <row r="67" spans="1:10" x14ac:dyDescent="0.25">
      <c r="A67" s="14"/>
      <c r="B67" s="21"/>
      <c r="C67" s="14"/>
      <c r="D67" s="14"/>
      <c r="E67" s="14"/>
      <c r="F67" s="18">
        <v>45159</v>
      </c>
      <c r="G67" s="13">
        <v>86100</v>
      </c>
      <c r="H67" s="14" t="s">
        <v>107</v>
      </c>
      <c r="I67" s="14"/>
      <c r="J67" s="14"/>
    </row>
    <row r="68" spans="1:10" x14ac:dyDescent="0.25">
      <c r="A68" s="14"/>
      <c r="B68" s="21"/>
      <c r="C68" s="14"/>
      <c r="D68" s="14"/>
      <c r="E68" s="14"/>
      <c r="F68" s="18">
        <v>45159</v>
      </c>
      <c r="G68" s="13">
        <v>48149</v>
      </c>
      <c r="H68" s="36" t="s">
        <v>108</v>
      </c>
      <c r="I68" s="14"/>
      <c r="J68" s="4"/>
    </row>
    <row r="69" spans="1:10" x14ac:dyDescent="0.25">
      <c r="A69" s="14"/>
      <c r="B69" s="21"/>
      <c r="C69" s="14"/>
      <c r="D69" s="14"/>
      <c r="E69" s="14"/>
      <c r="F69" s="18">
        <v>45162</v>
      </c>
      <c r="G69" s="13">
        <v>50000</v>
      </c>
      <c r="H69" s="14" t="s">
        <v>115</v>
      </c>
      <c r="I69" s="14"/>
      <c r="J69" s="4"/>
    </row>
    <row r="70" spans="1:10" x14ac:dyDescent="0.25">
      <c r="A70" s="14"/>
      <c r="B70" s="21"/>
      <c r="C70" s="14"/>
      <c r="D70" s="14"/>
      <c r="E70" s="14"/>
      <c r="F70" s="18">
        <v>45163</v>
      </c>
      <c r="G70" s="13">
        <v>3400</v>
      </c>
      <c r="H70" s="14" t="s">
        <v>109</v>
      </c>
      <c r="I70" s="14"/>
      <c r="J70" s="4"/>
    </row>
    <row r="71" spans="1:10" x14ac:dyDescent="0.25">
      <c r="A71" s="14"/>
      <c r="B71" s="21"/>
      <c r="C71" s="14"/>
      <c r="D71" s="14"/>
      <c r="E71" s="14"/>
      <c r="F71" s="18">
        <v>45166</v>
      </c>
      <c r="G71" s="13">
        <v>93100</v>
      </c>
      <c r="H71" s="19" t="s">
        <v>116</v>
      </c>
      <c r="I71" s="14"/>
      <c r="J71" s="4"/>
    </row>
    <row r="72" spans="1:10" x14ac:dyDescent="0.25">
      <c r="A72" s="14"/>
      <c r="B72" s="21"/>
      <c r="C72" s="14"/>
      <c r="D72" s="14"/>
      <c r="E72" s="14"/>
      <c r="F72" s="18">
        <v>45168</v>
      </c>
      <c r="G72" s="13">
        <v>20480</v>
      </c>
      <c r="H72" s="19" t="s">
        <v>117</v>
      </c>
      <c r="I72" s="14"/>
      <c r="J72" s="4"/>
    </row>
    <row r="73" spans="1:10" x14ac:dyDescent="0.25">
      <c r="A73" s="14"/>
      <c r="B73" s="21"/>
      <c r="C73" s="14"/>
      <c r="D73" s="14"/>
      <c r="E73" s="14"/>
      <c r="F73" s="18">
        <v>45169</v>
      </c>
      <c r="G73" s="13">
        <v>99</v>
      </c>
      <c r="H73" s="19" t="s">
        <v>118</v>
      </c>
      <c r="I73" s="14"/>
      <c r="J73" s="4"/>
    </row>
    <row r="74" spans="1:10" x14ac:dyDescent="0.25">
      <c r="A74" s="14"/>
      <c r="B74" s="21"/>
      <c r="C74" s="14"/>
      <c r="D74" s="14"/>
      <c r="E74" s="14"/>
      <c r="F74" s="18">
        <v>45169</v>
      </c>
      <c r="G74" s="13">
        <v>99</v>
      </c>
      <c r="H74" s="19" t="s">
        <v>119</v>
      </c>
      <c r="I74" s="14"/>
      <c r="J74" s="4"/>
    </row>
    <row r="75" spans="1:10" x14ac:dyDescent="0.25">
      <c r="A75" s="14"/>
      <c r="B75" s="21"/>
      <c r="C75" s="14"/>
      <c r="D75" s="14"/>
      <c r="E75" s="14"/>
      <c r="F75" s="18">
        <v>45169</v>
      </c>
      <c r="G75" s="13">
        <v>99</v>
      </c>
      <c r="H75" s="19" t="s">
        <v>120</v>
      </c>
      <c r="I75" s="14"/>
      <c r="J75" s="4"/>
    </row>
    <row r="76" spans="1:10" x14ac:dyDescent="0.25">
      <c r="A76" s="14"/>
      <c r="B76" s="21"/>
      <c r="C76" s="14"/>
      <c r="D76" s="14"/>
      <c r="E76" s="14"/>
      <c r="F76" s="18">
        <v>45170</v>
      </c>
      <c r="G76" s="13">
        <v>76881</v>
      </c>
      <c r="H76" s="19" t="s">
        <v>121</v>
      </c>
      <c r="I76" s="14"/>
      <c r="J76" s="4"/>
    </row>
    <row r="77" spans="1:10" x14ac:dyDescent="0.25">
      <c r="A77" s="14"/>
      <c r="B77" s="21"/>
      <c r="C77" s="14"/>
      <c r="D77" s="14"/>
      <c r="E77" s="14"/>
      <c r="F77" s="18">
        <v>45174</v>
      </c>
      <c r="G77" s="13">
        <v>91280</v>
      </c>
      <c r="H77" s="19" t="s">
        <v>122</v>
      </c>
      <c r="I77" s="14"/>
      <c r="J77" s="4"/>
    </row>
    <row r="78" spans="1:10" x14ac:dyDescent="0.25">
      <c r="A78" s="14"/>
      <c r="B78" s="21"/>
      <c r="C78" s="14"/>
      <c r="D78" s="14"/>
      <c r="E78" s="14"/>
      <c r="F78" s="18">
        <v>45175</v>
      </c>
      <c r="G78" s="13">
        <v>83240</v>
      </c>
      <c r="H78" s="19" t="s">
        <v>123</v>
      </c>
      <c r="I78" s="14"/>
      <c r="J78" s="4"/>
    </row>
    <row r="79" spans="1:10" x14ac:dyDescent="0.25">
      <c r="A79" s="14"/>
      <c r="B79" s="21"/>
      <c r="C79" s="14"/>
      <c r="D79" s="14"/>
      <c r="E79" s="14"/>
      <c r="F79" s="18">
        <v>45175</v>
      </c>
      <c r="G79" s="13">
        <v>97990</v>
      </c>
      <c r="H79" s="19" t="s">
        <v>124</v>
      </c>
      <c r="I79" s="14"/>
      <c r="J79" s="4"/>
    </row>
    <row r="80" spans="1:10" x14ac:dyDescent="0.25">
      <c r="A80" s="14"/>
      <c r="B80" s="21"/>
      <c r="C80" s="14"/>
      <c r="D80" s="14"/>
      <c r="E80" s="14"/>
      <c r="F80" s="18">
        <v>45190</v>
      </c>
      <c r="G80" s="13">
        <v>20000</v>
      </c>
      <c r="H80" s="19"/>
      <c r="I80" s="14"/>
      <c r="J80" s="4"/>
    </row>
    <row r="81" spans="1:10" x14ac:dyDescent="0.25">
      <c r="A81" s="14"/>
      <c r="B81" s="21"/>
      <c r="C81" s="14"/>
      <c r="D81" s="14"/>
      <c r="E81" s="14"/>
      <c r="F81" s="9">
        <v>45194</v>
      </c>
      <c r="G81" s="8">
        <v>5750</v>
      </c>
      <c r="H81" s="36" t="s">
        <v>140</v>
      </c>
      <c r="I81" s="14"/>
      <c r="J81" s="4"/>
    </row>
    <row r="82" spans="1:10" x14ac:dyDescent="0.25">
      <c r="A82" s="14"/>
      <c r="B82" s="21"/>
      <c r="C82" s="14"/>
      <c r="D82" s="14"/>
      <c r="E82" s="14"/>
      <c r="F82" s="9">
        <v>45194</v>
      </c>
      <c r="G82" s="8">
        <v>8200</v>
      </c>
      <c r="H82" s="36" t="s">
        <v>141</v>
      </c>
      <c r="I82" s="14"/>
      <c r="J82" s="4"/>
    </row>
    <row r="83" spans="1:10" x14ac:dyDescent="0.25">
      <c r="A83" s="14"/>
      <c r="B83" s="21"/>
      <c r="C83" s="14"/>
      <c r="D83" s="14"/>
      <c r="E83" s="14"/>
      <c r="F83" s="9">
        <v>45197</v>
      </c>
      <c r="G83" s="8">
        <v>2700</v>
      </c>
      <c r="H83" s="14" t="s">
        <v>142</v>
      </c>
      <c r="I83" s="14"/>
      <c r="J83" s="4"/>
    </row>
    <row r="84" spans="1:10" x14ac:dyDescent="0.25">
      <c r="A84" s="14"/>
      <c r="B84" s="21"/>
      <c r="C84" s="14"/>
      <c r="D84" s="14"/>
      <c r="E84" s="14"/>
      <c r="F84" s="9">
        <v>45197</v>
      </c>
      <c r="G84" s="8">
        <v>2440</v>
      </c>
      <c r="H84" s="14" t="s">
        <v>143</v>
      </c>
      <c r="I84" s="14"/>
      <c r="J84" s="4"/>
    </row>
    <row r="85" spans="1:10" x14ac:dyDescent="0.25">
      <c r="A85" s="14"/>
      <c r="B85" s="21"/>
      <c r="C85" s="14"/>
      <c r="D85" s="14"/>
      <c r="E85" s="14"/>
      <c r="F85" s="9">
        <v>45197</v>
      </c>
      <c r="G85" s="13">
        <v>771</v>
      </c>
      <c r="H85" s="14" t="s">
        <v>144</v>
      </c>
      <c r="I85" s="14"/>
      <c r="J85" s="4"/>
    </row>
    <row r="86" spans="1:10" x14ac:dyDescent="0.25">
      <c r="A86" s="14"/>
      <c r="B86" s="21"/>
      <c r="C86" s="14"/>
      <c r="D86" s="14"/>
      <c r="E86" s="14"/>
      <c r="F86" s="18">
        <v>45195</v>
      </c>
      <c r="G86" s="13">
        <v>12000</v>
      </c>
      <c r="H86" s="19" t="s">
        <v>139</v>
      </c>
      <c r="I86" s="14"/>
      <c r="J86" s="4"/>
    </row>
    <row r="87" spans="1:10" x14ac:dyDescent="0.25">
      <c r="A87" s="14"/>
      <c r="B87" s="21"/>
      <c r="C87" s="14"/>
      <c r="D87" s="14"/>
      <c r="E87" s="14"/>
      <c r="F87" s="18">
        <v>45200</v>
      </c>
      <c r="G87" s="13">
        <v>-27000</v>
      </c>
      <c r="H87" s="19" t="s">
        <v>156</v>
      </c>
      <c r="I87" s="14"/>
      <c r="J87" s="4"/>
    </row>
    <row r="88" spans="1:10" x14ac:dyDescent="0.25">
      <c r="A88" s="14"/>
      <c r="B88" s="21"/>
      <c r="C88" s="14"/>
      <c r="D88" s="14"/>
      <c r="E88" s="14"/>
      <c r="F88" s="18">
        <v>45206</v>
      </c>
      <c r="G88" s="13">
        <v>8806</v>
      </c>
      <c r="H88" s="19" t="s">
        <v>153</v>
      </c>
      <c r="I88" s="14"/>
      <c r="J88" s="4"/>
    </row>
    <row r="89" spans="1:10" x14ac:dyDescent="0.25">
      <c r="A89" s="14"/>
      <c r="B89" s="21"/>
      <c r="C89" s="14"/>
      <c r="D89" s="14"/>
      <c r="E89" s="14"/>
      <c r="F89" s="18">
        <v>45211</v>
      </c>
      <c r="G89" s="13">
        <v>10000</v>
      </c>
      <c r="H89" s="19" t="s">
        <v>152</v>
      </c>
      <c r="I89" s="14"/>
      <c r="J89" s="4"/>
    </row>
    <row r="90" spans="1:10" x14ac:dyDescent="0.25">
      <c r="A90" s="14"/>
      <c r="B90" s="21"/>
      <c r="C90" s="14"/>
      <c r="D90" s="14"/>
      <c r="E90" s="14"/>
      <c r="F90" s="18">
        <v>45211</v>
      </c>
      <c r="G90" s="13">
        <v>99940</v>
      </c>
      <c r="H90" s="19" t="s">
        <v>154</v>
      </c>
      <c r="I90" s="14"/>
      <c r="J90" s="4"/>
    </row>
    <row r="91" spans="1:10" x14ac:dyDescent="0.25">
      <c r="A91" s="14"/>
      <c r="B91" s="21"/>
      <c r="C91" s="14"/>
      <c r="D91" s="14"/>
      <c r="E91" s="14"/>
      <c r="F91" s="18">
        <v>45213</v>
      </c>
      <c r="G91" s="13">
        <v>10000</v>
      </c>
      <c r="H91" s="19" t="s">
        <v>155</v>
      </c>
      <c r="I91" s="14"/>
      <c r="J91" s="4"/>
    </row>
    <row r="92" spans="1:10" x14ac:dyDescent="0.25">
      <c r="A92" s="14"/>
      <c r="B92" s="21"/>
      <c r="C92" s="14"/>
      <c r="D92" s="14"/>
      <c r="E92" s="14"/>
      <c r="F92" s="9">
        <v>45243</v>
      </c>
      <c r="G92" s="13">
        <v>-8500</v>
      </c>
      <c r="H92" s="4" t="s">
        <v>178</v>
      </c>
      <c r="I92" s="4"/>
      <c r="J92" s="20"/>
    </row>
    <row r="93" spans="1:10" x14ac:dyDescent="0.25">
      <c r="A93" s="14"/>
      <c r="B93" s="21"/>
      <c r="C93" s="14"/>
      <c r="D93" s="14"/>
      <c r="E93" s="14"/>
      <c r="F93" s="18">
        <v>45199</v>
      </c>
      <c r="G93" s="13">
        <v>99</v>
      </c>
      <c r="H93" s="19" t="s">
        <v>162</v>
      </c>
      <c r="I93" s="20"/>
      <c r="J93" s="4"/>
    </row>
    <row r="94" spans="1:10" x14ac:dyDescent="0.25">
      <c r="A94" s="14"/>
      <c r="B94" s="21"/>
      <c r="C94" s="14"/>
      <c r="D94" s="14"/>
      <c r="E94" s="14"/>
      <c r="F94" s="18">
        <v>45230</v>
      </c>
      <c r="G94" s="13">
        <v>99</v>
      </c>
      <c r="H94" s="19" t="s">
        <v>163</v>
      </c>
      <c r="I94" s="14"/>
      <c r="J94" s="4"/>
    </row>
    <row r="95" spans="1:10" x14ac:dyDescent="0.25">
      <c r="A95" s="14"/>
      <c r="B95" s="21"/>
      <c r="C95" s="14"/>
      <c r="D95" s="14"/>
      <c r="E95" s="14"/>
      <c r="F95" s="18">
        <v>45238</v>
      </c>
      <c r="G95" s="13">
        <v>-8806</v>
      </c>
      <c r="H95" s="19" t="s">
        <v>179</v>
      </c>
      <c r="I95" s="14"/>
      <c r="J95" s="4"/>
    </row>
    <row r="96" spans="1:10" x14ac:dyDescent="0.25">
      <c r="A96" s="14"/>
      <c r="B96" s="21"/>
      <c r="C96" s="14"/>
      <c r="D96" s="14"/>
      <c r="E96" s="14"/>
      <c r="F96" s="18">
        <v>45258</v>
      </c>
      <c r="G96" s="13">
        <v>19050</v>
      </c>
      <c r="H96" s="19" t="s">
        <v>180</v>
      </c>
      <c r="I96" s="14"/>
      <c r="J96" s="4"/>
    </row>
    <row r="97" spans="1:10" x14ac:dyDescent="0.25">
      <c r="A97" s="14"/>
      <c r="B97" s="21"/>
      <c r="C97" s="14"/>
      <c r="D97" s="14"/>
      <c r="E97" s="14"/>
      <c r="F97" s="18">
        <v>45260</v>
      </c>
      <c r="G97" s="26">
        <v>99</v>
      </c>
      <c r="H97" s="19" t="s">
        <v>183</v>
      </c>
      <c r="I97" s="14"/>
      <c r="J97" s="4"/>
    </row>
    <row r="98" spans="1:10" x14ac:dyDescent="0.25">
      <c r="A98" s="14"/>
      <c r="B98" s="21"/>
      <c r="C98" s="14"/>
      <c r="D98" s="14"/>
      <c r="E98" s="14"/>
      <c r="F98" s="18"/>
      <c r="G98" s="21"/>
      <c r="H98" s="19"/>
      <c r="I98" s="14"/>
      <c r="J98" s="4"/>
    </row>
    <row r="99" spans="1:10" x14ac:dyDescent="0.25">
      <c r="A99" s="14"/>
      <c r="B99" s="21"/>
      <c r="C99" s="14"/>
      <c r="D99" s="14"/>
      <c r="E99" s="14"/>
      <c r="F99" s="2" t="s">
        <v>3</v>
      </c>
      <c r="G99" s="44">
        <f>SUM(G5:G96)-G40</f>
        <v>1176769</v>
      </c>
      <c r="H99" s="6" t="s">
        <v>10</v>
      </c>
      <c r="I99" s="6"/>
      <c r="J99" s="10">
        <f>B40-G99</f>
        <v>-869</v>
      </c>
    </row>
    <row r="100" spans="1:10" x14ac:dyDescent="0.25">
      <c r="A100" s="14"/>
      <c r="B100" s="21"/>
      <c r="C100" s="14"/>
      <c r="D100" s="14"/>
      <c r="E100" s="14"/>
      <c r="F100" s="18"/>
      <c r="G100" s="21"/>
      <c r="H100" s="19"/>
      <c r="I100" s="14"/>
      <c r="J100" s="4"/>
    </row>
    <row r="101" spans="1:10" x14ac:dyDescent="0.25">
      <c r="E101" s="2"/>
    </row>
    <row r="103" spans="1:10" x14ac:dyDescent="0.25">
      <c r="H103" s="10"/>
      <c r="J103" s="12"/>
    </row>
  </sheetData>
  <sortState xmlns:xlrd2="http://schemas.microsoft.com/office/spreadsheetml/2017/richdata2" ref="F5:I9">
    <sortCondition ref="F5:F9"/>
  </sortState>
  <mergeCells count="1">
    <mergeCell ref="A25:D25"/>
  </mergeCells>
  <phoneticPr fontId="6" type="noConversion"/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D89EF-0886-40DC-AB77-815874097851}">
  <dimension ref="A1:R30"/>
  <sheetViews>
    <sheetView workbookViewId="0"/>
  </sheetViews>
  <sheetFormatPr defaultRowHeight="15" x14ac:dyDescent="0.25"/>
  <cols>
    <col min="5" max="5" width="8.85546875" style="5"/>
  </cols>
  <sheetData>
    <row r="1" spans="1:18" ht="18.75" x14ac:dyDescent="0.3">
      <c r="A1" s="1" t="s">
        <v>126</v>
      </c>
    </row>
    <row r="3" spans="1:18" x14ac:dyDescent="0.25">
      <c r="A3" s="2">
        <v>0</v>
      </c>
      <c r="B3" t="s">
        <v>9</v>
      </c>
    </row>
    <row r="4" spans="1:18" x14ac:dyDescent="0.25">
      <c r="B4" s="3" t="s">
        <v>1</v>
      </c>
      <c r="G4" s="3" t="s">
        <v>0</v>
      </c>
    </row>
    <row r="5" spans="1:18" x14ac:dyDescent="0.25">
      <c r="A5" s="18">
        <v>45075</v>
      </c>
      <c r="B5" s="15">
        <v>1650</v>
      </c>
      <c r="C5" s="14" t="s">
        <v>78</v>
      </c>
      <c r="D5" s="14"/>
      <c r="E5" s="14"/>
      <c r="F5" s="9">
        <v>45055</v>
      </c>
      <c r="G5" s="7">
        <v>1840</v>
      </c>
      <c r="H5" s="14" t="s">
        <v>76</v>
      </c>
      <c r="I5" s="14"/>
      <c r="J5" s="4"/>
    </row>
    <row r="6" spans="1:18" x14ac:dyDescent="0.25">
      <c r="A6" s="18">
        <v>45076</v>
      </c>
      <c r="B6" s="13">
        <v>300</v>
      </c>
      <c r="C6" s="36" t="s">
        <v>79</v>
      </c>
      <c r="D6" s="14"/>
      <c r="E6" s="14"/>
      <c r="F6" s="9">
        <v>45065</v>
      </c>
      <c r="G6" s="8">
        <v>768</v>
      </c>
      <c r="H6" s="14" t="s">
        <v>77</v>
      </c>
      <c r="I6" s="4"/>
      <c r="J6" s="4"/>
    </row>
    <row r="7" spans="1:18" x14ac:dyDescent="0.25">
      <c r="A7" s="18">
        <v>45079</v>
      </c>
      <c r="B7" s="13">
        <v>900</v>
      </c>
      <c r="C7" s="36" t="s">
        <v>80</v>
      </c>
      <c r="D7" s="14"/>
      <c r="E7" s="14"/>
      <c r="F7" s="9">
        <v>45065</v>
      </c>
      <c r="G7" s="8">
        <v>880</v>
      </c>
      <c r="H7" s="14" t="s">
        <v>87</v>
      </c>
      <c r="I7" s="14"/>
      <c r="J7" s="4"/>
      <c r="P7" s="11"/>
      <c r="Q7" s="4"/>
      <c r="R7" s="4"/>
    </row>
    <row r="8" spans="1:18" x14ac:dyDescent="0.25">
      <c r="A8" s="18">
        <v>45096</v>
      </c>
      <c r="B8" s="13">
        <v>2100</v>
      </c>
      <c r="C8" s="14" t="s">
        <v>81</v>
      </c>
      <c r="D8" s="14"/>
      <c r="E8" s="14"/>
      <c r="F8" s="9">
        <v>45065</v>
      </c>
      <c r="G8" s="8">
        <v>1800</v>
      </c>
      <c r="H8" s="14" t="s">
        <v>88</v>
      </c>
      <c r="I8" s="14"/>
      <c r="J8" s="4"/>
      <c r="P8" s="11"/>
      <c r="Q8" s="4"/>
      <c r="R8" s="4"/>
    </row>
    <row r="9" spans="1:18" x14ac:dyDescent="0.25">
      <c r="A9" s="18">
        <v>45149</v>
      </c>
      <c r="B9" s="26">
        <v>40000</v>
      </c>
      <c r="C9" s="14" t="s">
        <v>103</v>
      </c>
      <c r="D9" s="14"/>
      <c r="E9" s="14"/>
      <c r="F9" s="9">
        <v>45065</v>
      </c>
      <c r="G9" s="8">
        <v>2440</v>
      </c>
      <c r="H9" s="14" t="s">
        <v>89</v>
      </c>
      <c r="I9" s="14"/>
      <c r="J9" s="4"/>
      <c r="P9" s="11"/>
      <c r="Q9" s="4"/>
      <c r="R9" s="4"/>
    </row>
    <row r="10" spans="1:18" x14ac:dyDescent="0.25">
      <c r="A10" s="18"/>
      <c r="B10" s="25"/>
      <c r="C10" s="14"/>
      <c r="D10" s="14"/>
      <c r="E10" s="14"/>
      <c r="F10" s="9">
        <v>45131</v>
      </c>
      <c r="G10" s="8">
        <v>4140</v>
      </c>
      <c r="H10" s="14" t="s">
        <v>96</v>
      </c>
      <c r="I10" s="14"/>
      <c r="J10" s="4"/>
      <c r="P10" s="11"/>
      <c r="Q10" s="4"/>
      <c r="R10" s="4"/>
    </row>
    <row r="11" spans="1:18" x14ac:dyDescent="0.25">
      <c r="A11" s="18"/>
      <c r="B11" s="21"/>
      <c r="C11" s="14"/>
      <c r="D11" s="14"/>
      <c r="E11" s="14"/>
      <c r="F11" s="9">
        <v>45131</v>
      </c>
      <c r="G11" s="8">
        <v>16000</v>
      </c>
      <c r="H11" s="14" t="s">
        <v>97</v>
      </c>
      <c r="I11" s="14"/>
      <c r="J11" s="4"/>
      <c r="P11" s="11"/>
      <c r="Q11" s="4"/>
      <c r="R11" s="4"/>
    </row>
    <row r="12" spans="1:18" x14ac:dyDescent="0.25">
      <c r="A12" s="2" t="s">
        <v>2</v>
      </c>
      <c r="B12" s="10">
        <f>SUM(B5:B9)</f>
        <v>44950</v>
      </c>
      <c r="C12" s="14"/>
      <c r="D12" s="14"/>
      <c r="E12" s="14"/>
      <c r="F12" s="18">
        <v>45145</v>
      </c>
      <c r="G12" s="13">
        <v>2100</v>
      </c>
      <c r="H12" s="38" t="s">
        <v>98</v>
      </c>
      <c r="I12" s="14"/>
      <c r="J12" s="14"/>
      <c r="P12" s="11"/>
      <c r="Q12" s="4"/>
      <c r="R12" s="4"/>
    </row>
    <row r="13" spans="1:18" x14ac:dyDescent="0.25">
      <c r="A13" s="18"/>
      <c r="B13" s="21"/>
      <c r="C13" s="14"/>
      <c r="D13" s="14"/>
      <c r="E13" s="14"/>
      <c r="F13" s="18">
        <v>45145</v>
      </c>
      <c r="G13" s="13">
        <v>1650</v>
      </c>
      <c r="H13" s="38" t="s">
        <v>99</v>
      </c>
      <c r="I13" s="14"/>
      <c r="J13" s="14"/>
      <c r="P13" s="11"/>
      <c r="Q13" s="4"/>
      <c r="R13" s="4"/>
    </row>
    <row r="14" spans="1:18" x14ac:dyDescent="0.25">
      <c r="A14" s="18"/>
      <c r="B14" s="21"/>
      <c r="C14" s="14"/>
      <c r="D14" s="14"/>
      <c r="E14" s="14"/>
      <c r="F14" s="18">
        <v>45145</v>
      </c>
      <c r="G14" s="13">
        <v>900</v>
      </c>
      <c r="H14" s="38" t="s">
        <v>100</v>
      </c>
      <c r="I14" s="14"/>
      <c r="J14" s="4"/>
      <c r="P14" s="11"/>
      <c r="Q14" s="4"/>
      <c r="R14" s="4"/>
    </row>
    <row r="15" spans="1:18" x14ac:dyDescent="0.25">
      <c r="A15" s="18"/>
      <c r="B15" s="21"/>
      <c r="C15" s="14"/>
      <c r="D15" s="14"/>
      <c r="E15" s="14"/>
      <c r="F15" s="18">
        <v>45145</v>
      </c>
      <c r="G15" s="13">
        <v>300</v>
      </c>
      <c r="H15" s="38" t="s">
        <v>101</v>
      </c>
      <c r="I15" s="14"/>
      <c r="J15" s="4"/>
      <c r="P15" s="11"/>
      <c r="Q15" s="4"/>
      <c r="R15" s="4"/>
    </row>
    <row r="16" spans="1:18" x14ac:dyDescent="0.25">
      <c r="A16" s="18"/>
      <c r="B16" s="21"/>
      <c r="C16" s="14"/>
      <c r="D16" s="14"/>
      <c r="E16" s="14"/>
      <c r="F16" s="18"/>
      <c r="G16" s="39" t="s">
        <v>82</v>
      </c>
      <c r="H16" s="40" t="s">
        <v>4</v>
      </c>
      <c r="I16" s="14"/>
      <c r="J16" s="4"/>
      <c r="P16" s="11"/>
      <c r="Q16" s="4"/>
      <c r="R16" s="4"/>
    </row>
    <row r="17" spans="1:18" x14ac:dyDescent="0.25">
      <c r="A17" s="18"/>
      <c r="B17" s="21"/>
      <c r="C17" s="19"/>
      <c r="D17" s="14"/>
      <c r="E17" s="14"/>
      <c r="F17" s="18">
        <v>45057</v>
      </c>
      <c r="G17" s="41">
        <v>1000</v>
      </c>
      <c r="H17" s="14" t="s">
        <v>127</v>
      </c>
      <c r="I17" s="14"/>
      <c r="J17" s="4"/>
      <c r="P17" s="11"/>
      <c r="Q17" s="4"/>
      <c r="R17" s="4"/>
    </row>
    <row r="18" spans="1:18" x14ac:dyDescent="0.25">
      <c r="A18" s="18"/>
      <c r="B18" s="21"/>
      <c r="C18" s="19"/>
      <c r="D18" s="14"/>
      <c r="E18" s="14"/>
      <c r="F18" s="18">
        <v>45057</v>
      </c>
      <c r="G18" s="42">
        <v>1800</v>
      </c>
      <c r="H18" s="14" t="s">
        <v>128</v>
      </c>
      <c r="I18" s="14"/>
      <c r="J18" s="4"/>
    </row>
    <row r="19" spans="1:18" x14ac:dyDescent="0.25">
      <c r="A19" s="14"/>
      <c r="B19" s="21"/>
      <c r="C19" s="14"/>
      <c r="D19" s="14"/>
      <c r="E19" s="14"/>
      <c r="F19" s="18">
        <v>45057</v>
      </c>
      <c r="G19" s="42">
        <v>1600</v>
      </c>
      <c r="H19" s="14" t="s">
        <v>129</v>
      </c>
      <c r="I19" s="14"/>
      <c r="J19" s="4"/>
    </row>
    <row r="20" spans="1:18" x14ac:dyDescent="0.25">
      <c r="A20" s="14"/>
      <c r="B20" s="21"/>
      <c r="C20" s="14"/>
      <c r="D20" s="14"/>
      <c r="E20" s="14"/>
      <c r="F20" s="18">
        <v>45057</v>
      </c>
      <c r="G20" s="42">
        <v>720</v>
      </c>
      <c r="H20" s="14" t="s">
        <v>130</v>
      </c>
      <c r="I20" s="14"/>
      <c r="J20" s="4"/>
    </row>
    <row r="21" spans="1:18" x14ac:dyDescent="0.25">
      <c r="A21" s="14"/>
      <c r="B21" s="21"/>
      <c r="C21" s="14"/>
      <c r="D21" s="14"/>
      <c r="E21" s="14"/>
      <c r="F21" s="18">
        <v>45057</v>
      </c>
      <c r="G21" s="42">
        <v>720</v>
      </c>
      <c r="H21" s="14" t="s">
        <v>131</v>
      </c>
      <c r="I21" s="14"/>
      <c r="J21" s="4"/>
    </row>
    <row r="22" spans="1:18" x14ac:dyDescent="0.25">
      <c r="A22" s="14"/>
      <c r="B22" s="21"/>
      <c r="C22" s="14"/>
      <c r="D22" s="14"/>
      <c r="E22" s="14"/>
      <c r="F22" s="18">
        <v>45057</v>
      </c>
      <c r="G22" s="42">
        <v>720</v>
      </c>
      <c r="H22" s="14" t="s">
        <v>132</v>
      </c>
      <c r="I22" s="14"/>
      <c r="J22" s="4"/>
    </row>
    <row r="23" spans="1:18" x14ac:dyDescent="0.25">
      <c r="A23" s="38"/>
      <c r="B23" s="21"/>
      <c r="C23" s="14"/>
      <c r="D23" s="14"/>
      <c r="E23" s="14"/>
      <c r="F23" s="18">
        <v>45057</v>
      </c>
      <c r="G23" s="42">
        <v>720</v>
      </c>
      <c r="H23" s="14" t="s">
        <v>133</v>
      </c>
      <c r="I23" s="14"/>
      <c r="J23" s="4"/>
    </row>
    <row r="24" spans="1:18" x14ac:dyDescent="0.25">
      <c r="A24" s="14"/>
      <c r="B24" s="21"/>
      <c r="C24" s="14"/>
      <c r="D24" s="14"/>
      <c r="E24" s="14"/>
      <c r="F24" s="18">
        <v>45057</v>
      </c>
      <c r="G24" s="42">
        <v>720</v>
      </c>
      <c r="H24" s="14" t="s">
        <v>134</v>
      </c>
      <c r="I24" s="14"/>
      <c r="J24" s="4"/>
    </row>
    <row r="25" spans="1:18" x14ac:dyDescent="0.25">
      <c r="C25" s="4"/>
      <c r="D25" s="4"/>
      <c r="E25" s="14"/>
      <c r="F25" s="18">
        <v>45057</v>
      </c>
      <c r="G25" s="42">
        <v>2000</v>
      </c>
      <c r="H25" s="14" t="s">
        <v>135</v>
      </c>
      <c r="I25" s="14"/>
      <c r="J25" s="4"/>
    </row>
    <row r="26" spans="1:18" x14ac:dyDescent="0.25">
      <c r="C26" s="4"/>
      <c r="D26" s="4"/>
      <c r="E26" s="14"/>
      <c r="F26" s="18">
        <v>45057</v>
      </c>
      <c r="G26" s="42">
        <v>1632</v>
      </c>
      <c r="H26" s="4" t="s">
        <v>136</v>
      </c>
      <c r="I26" s="4"/>
      <c r="J26" s="4"/>
    </row>
    <row r="27" spans="1:18" x14ac:dyDescent="0.25">
      <c r="C27" s="4"/>
      <c r="D27" s="4"/>
      <c r="E27" s="14"/>
      <c r="F27" s="18">
        <v>45057</v>
      </c>
      <c r="G27" s="43">
        <v>500</v>
      </c>
      <c r="H27" s="14" t="s">
        <v>125</v>
      </c>
      <c r="I27" s="14"/>
      <c r="J27" s="4"/>
    </row>
    <row r="28" spans="1:18" x14ac:dyDescent="0.25">
      <c r="E28" s="14"/>
      <c r="F28" s="14"/>
      <c r="G28" s="25"/>
      <c r="H28" s="14"/>
      <c r="I28" s="14"/>
      <c r="J28" s="4"/>
    </row>
    <row r="29" spans="1:18" x14ac:dyDescent="0.25">
      <c r="E29" s="2"/>
      <c r="F29" s="2" t="s">
        <v>90</v>
      </c>
      <c r="G29" s="10">
        <f>SUM(G17:G27)</f>
        <v>12132</v>
      </c>
    </row>
    <row r="30" spans="1:18" x14ac:dyDescent="0.25">
      <c r="F30" s="2" t="s">
        <v>3</v>
      </c>
      <c r="G30" s="10">
        <f>SUM(G5:G27)</f>
        <v>44950</v>
      </c>
      <c r="H30" s="6" t="s">
        <v>74</v>
      </c>
      <c r="I30" s="6"/>
      <c r="J30" s="10">
        <f>B12-G30</f>
        <v>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E0C74-710B-49F6-8AD6-1BF3F5D89344}">
  <dimension ref="A1:R21"/>
  <sheetViews>
    <sheetView workbookViewId="0">
      <selection activeCell="F6" sqref="F6:H6"/>
    </sheetView>
  </sheetViews>
  <sheetFormatPr defaultRowHeight="15" x14ac:dyDescent="0.25"/>
  <cols>
    <col min="5" max="5" width="8.85546875" style="5"/>
  </cols>
  <sheetData>
    <row r="1" spans="1:18" ht="18.75" x14ac:dyDescent="0.3">
      <c r="A1" s="1" t="s">
        <v>151</v>
      </c>
    </row>
    <row r="3" spans="1:18" x14ac:dyDescent="0.25">
      <c r="A3" s="2">
        <v>0</v>
      </c>
      <c r="B3" t="s">
        <v>9</v>
      </c>
    </row>
    <row r="4" spans="1:18" x14ac:dyDescent="0.25">
      <c r="B4" s="3" t="s">
        <v>1</v>
      </c>
      <c r="G4" s="3" t="s">
        <v>0</v>
      </c>
    </row>
    <row r="5" spans="1:18" x14ac:dyDescent="0.25">
      <c r="A5" s="18">
        <v>45149</v>
      </c>
      <c r="B5" s="27">
        <v>40000</v>
      </c>
      <c r="C5" s="14" t="s">
        <v>103</v>
      </c>
      <c r="D5" s="14"/>
      <c r="E5" s="14"/>
      <c r="F5" s="9">
        <v>45055</v>
      </c>
      <c r="G5" s="7">
        <v>7250</v>
      </c>
      <c r="H5" s="14" t="s">
        <v>113</v>
      </c>
      <c r="I5" s="14"/>
      <c r="J5" s="4"/>
    </row>
    <row r="6" spans="1:18" x14ac:dyDescent="0.25">
      <c r="A6" s="18"/>
      <c r="B6" s="25"/>
      <c r="C6" s="14"/>
      <c r="D6" s="14"/>
      <c r="E6" s="14"/>
      <c r="F6" s="18">
        <v>45163</v>
      </c>
      <c r="G6" s="13">
        <v>3400</v>
      </c>
      <c r="H6" s="14" t="s">
        <v>109</v>
      </c>
      <c r="I6" s="14"/>
      <c r="J6" s="4"/>
    </row>
    <row r="7" spans="1:18" x14ac:dyDescent="0.25">
      <c r="A7" s="18"/>
      <c r="B7" s="21"/>
      <c r="C7" s="14"/>
      <c r="D7" s="14"/>
      <c r="E7" s="14"/>
      <c r="F7" s="9">
        <v>45194</v>
      </c>
      <c r="G7" s="8">
        <v>5750</v>
      </c>
      <c r="H7" s="36" t="s">
        <v>140</v>
      </c>
      <c r="I7" s="14"/>
      <c r="J7" s="4"/>
      <c r="P7" s="11"/>
      <c r="Q7" s="4"/>
      <c r="R7" s="4"/>
    </row>
    <row r="8" spans="1:18" x14ac:dyDescent="0.25">
      <c r="A8" s="2" t="s">
        <v>2</v>
      </c>
      <c r="B8" s="10">
        <f>B5</f>
        <v>40000</v>
      </c>
      <c r="C8" s="14"/>
      <c r="D8" s="14"/>
      <c r="E8" s="14"/>
      <c r="F8" s="9">
        <v>45194</v>
      </c>
      <c r="G8" s="8">
        <v>8200</v>
      </c>
      <c r="H8" s="36" t="s">
        <v>141</v>
      </c>
      <c r="I8" s="14"/>
      <c r="J8" s="4"/>
      <c r="P8" s="11"/>
      <c r="Q8" s="4"/>
      <c r="R8" s="4"/>
    </row>
    <row r="9" spans="1:18" x14ac:dyDescent="0.25">
      <c r="A9" s="2"/>
      <c r="B9" s="10"/>
      <c r="C9" s="14"/>
      <c r="D9" s="14"/>
      <c r="E9" s="14"/>
      <c r="F9" s="9">
        <v>45197</v>
      </c>
      <c r="G9" s="8">
        <v>2700</v>
      </c>
      <c r="H9" s="14" t="s">
        <v>142</v>
      </c>
      <c r="I9" s="14"/>
      <c r="J9" s="4"/>
      <c r="P9" s="11"/>
      <c r="Q9" s="4"/>
      <c r="R9" s="4"/>
    </row>
    <row r="10" spans="1:18" x14ac:dyDescent="0.25">
      <c r="A10" s="18"/>
      <c r="B10" s="21"/>
      <c r="C10" s="14"/>
      <c r="D10" s="14"/>
      <c r="E10" s="14"/>
      <c r="F10" s="9">
        <v>45197</v>
      </c>
      <c r="G10" s="8">
        <v>2440</v>
      </c>
      <c r="H10" s="14" t="s">
        <v>143</v>
      </c>
      <c r="I10" s="14"/>
      <c r="J10" s="4"/>
      <c r="P10" s="11"/>
      <c r="Q10" s="4"/>
      <c r="R10" s="4"/>
    </row>
    <row r="11" spans="1:18" x14ac:dyDescent="0.25">
      <c r="A11" s="18"/>
      <c r="B11" s="21"/>
      <c r="C11" s="19"/>
      <c r="D11" s="14"/>
      <c r="E11" s="14"/>
      <c r="F11" s="9">
        <v>45197</v>
      </c>
      <c r="G11" s="13">
        <v>771</v>
      </c>
      <c r="H11" s="14" t="s">
        <v>144</v>
      </c>
      <c r="I11" s="14"/>
      <c r="J11" s="4"/>
      <c r="P11" s="11"/>
      <c r="Q11" s="4"/>
      <c r="R11" s="4"/>
    </row>
    <row r="12" spans="1:18" x14ac:dyDescent="0.25">
      <c r="A12" s="18"/>
      <c r="B12" s="21"/>
      <c r="C12" s="19"/>
      <c r="D12" s="14"/>
      <c r="E12" s="14"/>
      <c r="F12" s="9"/>
      <c r="G12" s="25"/>
      <c r="H12" s="14"/>
      <c r="I12" s="14"/>
      <c r="J12" s="4"/>
      <c r="P12" s="11"/>
      <c r="Q12" s="4"/>
      <c r="R12" s="4"/>
    </row>
    <row r="13" spans="1:18" x14ac:dyDescent="0.25">
      <c r="A13" s="18"/>
      <c r="B13" s="21"/>
      <c r="C13" s="19"/>
      <c r="D13" s="14"/>
      <c r="E13" s="14"/>
      <c r="F13" s="18"/>
      <c r="G13" s="46" t="s">
        <v>4</v>
      </c>
      <c r="H13" s="14"/>
      <c r="I13" s="14"/>
      <c r="J13" s="4"/>
    </row>
    <row r="14" spans="1:18" x14ac:dyDescent="0.25">
      <c r="A14" s="14"/>
      <c r="B14" s="21"/>
      <c r="C14" s="14"/>
      <c r="D14" s="14"/>
      <c r="E14" s="14"/>
      <c r="F14" s="18">
        <v>45195</v>
      </c>
      <c r="G14" s="15">
        <v>1000</v>
      </c>
      <c r="H14" s="19" t="s">
        <v>145</v>
      </c>
      <c r="I14" s="14"/>
      <c r="J14" s="4"/>
    </row>
    <row r="15" spans="1:18" x14ac:dyDescent="0.25">
      <c r="A15" s="14"/>
      <c r="B15" s="21"/>
      <c r="C15" s="14"/>
      <c r="D15" s="14"/>
      <c r="E15" s="14"/>
      <c r="F15" s="18">
        <v>45195</v>
      </c>
      <c r="G15" s="13">
        <v>2400</v>
      </c>
      <c r="H15" s="19" t="s">
        <v>146</v>
      </c>
      <c r="I15" s="14"/>
      <c r="J15" s="4"/>
    </row>
    <row r="16" spans="1:18" x14ac:dyDescent="0.25">
      <c r="A16" s="14"/>
      <c r="B16" s="21"/>
      <c r="C16" s="14"/>
      <c r="D16" s="14"/>
      <c r="E16" s="14"/>
      <c r="F16" s="18">
        <v>45195</v>
      </c>
      <c r="G16" s="13">
        <v>1600</v>
      </c>
      <c r="H16" s="19" t="s">
        <v>147</v>
      </c>
      <c r="I16" s="14"/>
      <c r="J16" s="4"/>
    </row>
    <row r="17" spans="1:10" x14ac:dyDescent="0.25">
      <c r="A17" s="38"/>
      <c r="B17" s="21"/>
      <c r="C17" s="14"/>
      <c r="D17" s="14"/>
      <c r="E17" s="14"/>
      <c r="F17" s="18">
        <v>45195</v>
      </c>
      <c r="G17" s="13">
        <v>1500</v>
      </c>
      <c r="H17" s="19" t="s">
        <v>148</v>
      </c>
      <c r="I17" s="14"/>
      <c r="J17" s="4"/>
    </row>
    <row r="18" spans="1:10" x14ac:dyDescent="0.25">
      <c r="A18" s="14"/>
      <c r="B18" s="21"/>
      <c r="C18" s="14"/>
      <c r="D18" s="14"/>
      <c r="E18" s="14"/>
      <c r="F18" s="18">
        <v>45195</v>
      </c>
      <c r="G18" s="13">
        <v>1500</v>
      </c>
      <c r="H18" s="19" t="s">
        <v>149</v>
      </c>
      <c r="I18" s="14"/>
      <c r="J18" s="4"/>
    </row>
    <row r="19" spans="1:10" x14ac:dyDescent="0.25">
      <c r="C19" s="4"/>
      <c r="D19" s="4"/>
      <c r="E19" s="14"/>
      <c r="F19" s="18">
        <v>45195</v>
      </c>
      <c r="G19" s="13">
        <v>1500</v>
      </c>
      <c r="H19" s="19" t="s">
        <v>150</v>
      </c>
      <c r="I19" s="14"/>
      <c r="J19" s="4"/>
    </row>
    <row r="20" spans="1:10" x14ac:dyDescent="0.25">
      <c r="E20" s="14"/>
      <c r="F20" s="14"/>
      <c r="G20" s="25"/>
      <c r="H20" s="14"/>
      <c r="I20" s="14"/>
      <c r="J20" s="4"/>
    </row>
    <row r="21" spans="1:10" x14ac:dyDescent="0.25">
      <c r="E21" s="2"/>
      <c r="F21" s="2" t="s">
        <v>3</v>
      </c>
      <c r="G21" s="10">
        <f>SUM(G5:G19)</f>
        <v>40011</v>
      </c>
      <c r="H21" s="6" t="s">
        <v>74</v>
      </c>
      <c r="I21" s="6"/>
      <c r="J21" s="10">
        <f>B8-G21</f>
        <v>-11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7"/>
  <sheetViews>
    <sheetView tabSelected="1" workbookViewId="0">
      <selection activeCell="F22" sqref="F22:J22"/>
    </sheetView>
  </sheetViews>
  <sheetFormatPr defaultRowHeight="15" x14ac:dyDescent="0.25"/>
  <cols>
    <col min="1" max="1" width="10.140625" bestFit="1" customWidth="1"/>
    <col min="3" max="5" width="9.42578125" customWidth="1"/>
    <col min="6" max="7" width="10.140625" bestFit="1" customWidth="1"/>
    <col min="9" max="9" width="10" customWidth="1"/>
  </cols>
  <sheetData>
    <row r="1" spans="1:10" ht="18.75" x14ac:dyDescent="0.3">
      <c r="A1" s="1" t="s">
        <v>8</v>
      </c>
    </row>
    <row r="2" spans="1:10" ht="17.25" x14ac:dyDescent="0.3">
      <c r="A2" s="32" t="s">
        <v>114</v>
      </c>
      <c r="B2" s="33"/>
    </row>
    <row r="3" spans="1:10" x14ac:dyDescent="0.25">
      <c r="G3" s="23" t="s">
        <v>4</v>
      </c>
      <c r="H3" s="4"/>
      <c r="I3" s="4"/>
    </row>
    <row r="4" spans="1:10" x14ac:dyDescent="0.25">
      <c r="A4" s="12"/>
      <c r="B4" s="3" t="s">
        <v>6</v>
      </c>
      <c r="F4" s="18">
        <v>45057</v>
      </c>
      <c r="G4" s="41">
        <v>1000</v>
      </c>
      <c r="H4" s="14" t="s">
        <v>127</v>
      </c>
      <c r="I4" s="14"/>
    </row>
    <row r="5" spans="1:10" x14ac:dyDescent="0.25">
      <c r="A5" s="18">
        <v>45149</v>
      </c>
      <c r="B5" s="27">
        <v>207500</v>
      </c>
      <c r="C5" s="14" t="s">
        <v>103</v>
      </c>
      <c r="D5" s="14"/>
      <c r="E5" s="4"/>
      <c r="F5" s="18">
        <v>45057</v>
      </c>
      <c r="G5" s="42">
        <v>1800</v>
      </c>
      <c r="H5" s="14" t="s">
        <v>128</v>
      </c>
      <c r="I5" s="14"/>
    </row>
    <row r="6" spans="1:10" x14ac:dyDescent="0.25">
      <c r="A6" s="18"/>
      <c r="B6" s="45">
        <f>B5</f>
        <v>207500</v>
      </c>
      <c r="C6" s="14"/>
      <c r="D6" s="14"/>
      <c r="E6" s="4"/>
      <c r="F6" s="18">
        <v>45057</v>
      </c>
      <c r="G6" s="42">
        <v>1600</v>
      </c>
      <c r="H6" s="14" t="s">
        <v>129</v>
      </c>
      <c r="I6" s="14"/>
    </row>
    <row r="7" spans="1:10" x14ac:dyDescent="0.25">
      <c r="A7" s="18"/>
      <c r="B7" s="21"/>
      <c r="C7" s="14"/>
      <c r="D7" s="14"/>
      <c r="F7" s="18">
        <v>45057</v>
      </c>
      <c r="G7" s="42">
        <v>720</v>
      </c>
      <c r="H7" s="14" t="s">
        <v>130</v>
      </c>
      <c r="I7" s="14"/>
    </row>
    <row r="8" spans="1:10" x14ac:dyDescent="0.25">
      <c r="A8" s="21"/>
      <c r="B8" s="22" t="s">
        <v>7</v>
      </c>
      <c r="C8" s="14"/>
      <c r="D8" s="14"/>
      <c r="E8" s="4"/>
      <c r="F8" s="18">
        <v>45057</v>
      </c>
      <c r="G8" s="42">
        <v>720</v>
      </c>
      <c r="H8" s="14" t="s">
        <v>131</v>
      </c>
      <c r="I8" s="14"/>
    </row>
    <row r="9" spans="1:10" x14ac:dyDescent="0.25">
      <c r="A9" s="9">
        <v>45055</v>
      </c>
      <c r="B9" s="7">
        <v>1840</v>
      </c>
      <c r="C9" s="14" t="s">
        <v>76</v>
      </c>
      <c r="D9" s="14"/>
      <c r="E9" s="14"/>
      <c r="F9" s="18">
        <v>45057</v>
      </c>
      <c r="G9" s="42">
        <v>720</v>
      </c>
      <c r="H9" s="14" t="s">
        <v>132</v>
      </c>
      <c r="I9" s="14"/>
    </row>
    <row r="10" spans="1:10" x14ac:dyDescent="0.25">
      <c r="A10" s="9">
        <v>45055</v>
      </c>
      <c r="B10" s="8">
        <v>7250</v>
      </c>
      <c r="C10" s="14" t="s">
        <v>113</v>
      </c>
      <c r="D10" s="4"/>
      <c r="E10" s="4"/>
      <c r="F10" s="18">
        <v>45057</v>
      </c>
      <c r="G10" s="42">
        <v>720</v>
      </c>
      <c r="H10" s="14" t="s">
        <v>133</v>
      </c>
      <c r="I10" s="14"/>
    </row>
    <row r="11" spans="1:10" x14ac:dyDescent="0.25">
      <c r="A11" s="9">
        <v>45065</v>
      </c>
      <c r="B11" s="8">
        <v>768</v>
      </c>
      <c r="C11" s="14" t="s">
        <v>77</v>
      </c>
      <c r="D11" s="4"/>
      <c r="E11" s="4"/>
      <c r="F11" s="18">
        <v>45057</v>
      </c>
      <c r="G11" s="42">
        <v>720</v>
      </c>
      <c r="H11" s="14" t="s">
        <v>134</v>
      </c>
      <c r="I11" s="14"/>
    </row>
    <row r="12" spans="1:10" x14ac:dyDescent="0.25">
      <c r="A12" s="9">
        <v>45065</v>
      </c>
      <c r="B12" s="8">
        <v>880</v>
      </c>
      <c r="C12" s="14" t="s">
        <v>87</v>
      </c>
      <c r="D12" s="14"/>
      <c r="E12" s="4"/>
      <c r="F12" s="18">
        <v>45057</v>
      </c>
      <c r="G12" s="42">
        <v>2000</v>
      </c>
      <c r="H12" s="14" t="s">
        <v>135</v>
      </c>
      <c r="I12" s="14"/>
    </row>
    <row r="13" spans="1:10" x14ac:dyDescent="0.25">
      <c r="A13" s="9">
        <v>45065</v>
      </c>
      <c r="B13" s="8">
        <v>1800</v>
      </c>
      <c r="C13" s="14" t="s">
        <v>88</v>
      </c>
      <c r="D13" s="14"/>
      <c r="E13" s="4"/>
      <c r="F13" s="9">
        <v>45057</v>
      </c>
      <c r="G13" s="13">
        <v>1632</v>
      </c>
      <c r="H13" s="4" t="s">
        <v>136</v>
      </c>
      <c r="I13" s="4"/>
    </row>
    <row r="14" spans="1:10" x14ac:dyDescent="0.25">
      <c r="A14" s="9">
        <v>45065</v>
      </c>
      <c r="B14" s="8">
        <v>2440</v>
      </c>
      <c r="C14" s="14" t="s">
        <v>89</v>
      </c>
      <c r="D14" s="14"/>
      <c r="E14" s="4"/>
      <c r="F14" s="18">
        <v>45057</v>
      </c>
      <c r="G14" s="13">
        <v>500</v>
      </c>
      <c r="H14" s="14" t="s">
        <v>125</v>
      </c>
      <c r="I14" s="14"/>
    </row>
    <row r="15" spans="1:10" x14ac:dyDescent="0.25">
      <c r="A15" s="18">
        <v>45163</v>
      </c>
      <c r="B15" s="13">
        <v>3400</v>
      </c>
      <c r="C15" s="14" t="s">
        <v>109</v>
      </c>
      <c r="D15" s="14"/>
      <c r="E15" s="4"/>
      <c r="F15" s="17">
        <v>45184</v>
      </c>
      <c r="G15" s="13">
        <v>35000</v>
      </c>
      <c r="H15" s="36" t="s">
        <v>170</v>
      </c>
      <c r="I15" s="14"/>
      <c r="J15" s="16"/>
    </row>
    <row r="16" spans="1:10" x14ac:dyDescent="0.25">
      <c r="A16" s="9">
        <v>45131</v>
      </c>
      <c r="B16" s="8">
        <v>4140</v>
      </c>
      <c r="C16" s="14" t="s">
        <v>96</v>
      </c>
      <c r="D16" s="14"/>
      <c r="E16" s="14"/>
      <c r="F16" s="18">
        <v>45195</v>
      </c>
      <c r="G16" s="13">
        <v>1000</v>
      </c>
      <c r="H16" s="19" t="s">
        <v>145</v>
      </c>
      <c r="I16" s="4"/>
    </row>
    <row r="17" spans="1:11" x14ac:dyDescent="0.25">
      <c r="A17" s="9">
        <v>45131</v>
      </c>
      <c r="B17" s="8">
        <v>16000</v>
      </c>
      <c r="C17" s="14" t="s">
        <v>97</v>
      </c>
      <c r="D17" s="14"/>
      <c r="E17" s="4"/>
      <c r="F17" s="18">
        <v>45195</v>
      </c>
      <c r="G17" s="13">
        <v>2400</v>
      </c>
      <c r="H17" s="19" t="s">
        <v>146</v>
      </c>
      <c r="I17" s="4"/>
    </row>
    <row r="18" spans="1:11" x14ac:dyDescent="0.25">
      <c r="A18" s="18">
        <v>45159</v>
      </c>
      <c r="B18" s="13">
        <v>86100</v>
      </c>
      <c r="C18" s="14" t="s">
        <v>107</v>
      </c>
      <c r="D18" s="14"/>
      <c r="F18" s="18">
        <v>45195</v>
      </c>
      <c r="G18" s="13">
        <v>1600</v>
      </c>
      <c r="H18" s="19" t="s">
        <v>147</v>
      </c>
      <c r="I18" s="4"/>
    </row>
    <row r="19" spans="1:11" x14ac:dyDescent="0.25">
      <c r="A19" s="9">
        <v>45194</v>
      </c>
      <c r="B19" s="8">
        <v>5750</v>
      </c>
      <c r="C19" s="36" t="s">
        <v>140</v>
      </c>
      <c r="D19" s="14"/>
      <c r="F19" s="18">
        <v>45195</v>
      </c>
      <c r="G19" s="13">
        <v>1500</v>
      </c>
      <c r="H19" s="19" t="s">
        <v>148</v>
      </c>
      <c r="I19" s="4"/>
    </row>
    <row r="20" spans="1:11" x14ac:dyDescent="0.25">
      <c r="A20" s="9">
        <v>45194</v>
      </c>
      <c r="B20" s="8">
        <v>8200</v>
      </c>
      <c r="C20" s="36" t="s">
        <v>141</v>
      </c>
      <c r="D20" s="14"/>
      <c r="F20" s="18">
        <v>45195</v>
      </c>
      <c r="G20" s="13">
        <v>1500</v>
      </c>
      <c r="H20" s="19" t="s">
        <v>149</v>
      </c>
      <c r="I20" s="4"/>
    </row>
    <row r="21" spans="1:11" x14ac:dyDescent="0.25">
      <c r="A21" s="9">
        <v>45197</v>
      </c>
      <c r="B21" s="8">
        <v>2700</v>
      </c>
      <c r="C21" s="14" t="s">
        <v>142</v>
      </c>
      <c r="D21" s="14"/>
      <c r="F21" s="18">
        <v>45195</v>
      </c>
      <c r="G21" s="13">
        <v>1500</v>
      </c>
      <c r="H21" s="19" t="s">
        <v>150</v>
      </c>
      <c r="I21" s="4"/>
      <c r="J21" s="16"/>
    </row>
    <row r="22" spans="1:11" x14ac:dyDescent="0.25">
      <c r="A22" s="9">
        <v>45197</v>
      </c>
      <c r="B22" s="8">
        <v>2440</v>
      </c>
      <c r="C22" s="14" t="s">
        <v>143</v>
      </c>
      <c r="D22" s="14"/>
      <c r="F22" s="18">
        <v>45240</v>
      </c>
      <c r="G22" s="26">
        <v>6500</v>
      </c>
      <c r="H22" s="36" t="s">
        <v>169</v>
      </c>
      <c r="I22" s="14"/>
      <c r="J22" s="14"/>
    </row>
    <row r="23" spans="1:11" x14ac:dyDescent="0.25">
      <c r="A23" s="9">
        <v>45197</v>
      </c>
      <c r="B23" s="26">
        <v>771</v>
      </c>
      <c r="C23" s="14" t="s">
        <v>144</v>
      </c>
      <c r="F23" s="18"/>
      <c r="G23" s="10">
        <f>SUM(G4:G22)</f>
        <v>63132</v>
      </c>
      <c r="H23" s="14"/>
      <c r="I23" s="4"/>
    </row>
    <row r="24" spans="1:11" x14ac:dyDescent="0.25">
      <c r="B24" s="45">
        <f>SUM(B9:B23)</f>
        <v>144479</v>
      </c>
      <c r="I24" s="2" t="s">
        <v>5</v>
      </c>
      <c r="J24" s="10">
        <f>B6-B24-G23</f>
        <v>-111</v>
      </c>
    </row>
    <row r="25" spans="1:11" x14ac:dyDescent="0.25">
      <c r="A25" s="34" t="s">
        <v>110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5">
      <c r="A26" s="34" t="s">
        <v>111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8" spans="1:11" x14ac:dyDescent="0.25">
      <c r="A28" t="s">
        <v>175</v>
      </c>
    </row>
    <row r="32" spans="1:11" x14ac:dyDescent="0.25">
      <c r="H32" t="s">
        <v>174</v>
      </c>
    </row>
    <row r="48" spans="1:1" x14ac:dyDescent="0.25">
      <c r="A48" s="2"/>
    </row>
    <row r="49" spans="3:6" x14ac:dyDescent="0.25">
      <c r="D49" s="3"/>
      <c r="E49" s="28"/>
      <c r="F49" s="29"/>
    </row>
    <row r="56" spans="3:6" x14ac:dyDescent="0.25">
      <c r="C56" s="2"/>
      <c r="D56" s="2"/>
      <c r="E56" s="2"/>
      <c r="F56" s="2"/>
    </row>
    <row r="57" spans="3:6" x14ac:dyDescent="0.25">
      <c r="C57" s="2"/>
      <c r="D57" s="30"/>
      <c r="E57" s="31"/>
      <c r="F57" s="31"/>
    </row>
  </sheetData>
  <phoneticPr fontId="6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Dotace Mgm Teplice 2023</vt:lpstr>
      <vt:lpstr>Celkově účet 2023</vt:lpstr>
      <vt:lpstr>Atletika</vt:lpstr>
      <vt:lpstr>Přespolák</vt:lpstr>
      <vt:lpstr>Dotace NSA-ZP23-00022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Pokorný</dc:creator>
  <cp:lastModifiedBy>Daniel Pokorný</cp:lastModifiedBy>
  <cp:lastPrinted>2023-12-18T04:07:53Z</cp:lastPrinted>
  <dcterms:created xsi:type="dcterms:W3CDTF">2017-10-17T05:22:40Z</dcterms:created>
  <dcterms:modified xsi:type="dcterms:W3CDTF">2025-06-21T12:43:39Z</dcterms:modified>
</cp:coreProperties>
</file>