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fc57e4134a26a635/SK TEPLICE/ÚČETNICTVÍ/2025/"/>
    </mc:Choice>
  </mc:AlternateContent>
  <xr:revisionPtr revIDLastSave="347" documentId="13_ncr:1_{4728F86C-4244-4926-92F9-92BA67C1DB83}" xr6:coauthVersionLast="47" xr6:coauthVersionMax="47" xr10:uidLastSave="{66F1B55A-0B60-4BC3-8E1B-85936F10BF65}"/>
  <bookViews>
    <workbookView xWindow="-120" yWindow="-120" windowWidth="29040" windowHeight="15840" activeTab="2" xr2:uid="{00000000-000D-0000-FFFF-FFFF00000000}"/>
  </bookViews>
  <sheets>
    <sheet name="Dotace Mgm Teplice 2025" sheetId="1" r:id="rId1"/>
    <sheet name="Pokladna 2025" sheetId="2" r:id="rId2"/>
    <sheet name="Účet 2025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8" l="1"/>
  <c r="F40" i="8" l="1"/>
  <c r="B6" i="1"/>
  <c r="G31" i="1"/>
  <c r="I40" i="8" l="1"/>
  <c r="G42" i="2"/>
  <c r="B34" i="2"/>
  <c r="J46" i="2"/>
  <c r="B22" i="1"/>
  <c r="J32" i="1"/>
</calcChain>
</file>

<file path=xl/sharedStrings.xml><?xml version="1.0" encoding="utf-8"?>
<sst xmlns="http://schemas.openxmlformats.org/spreadsheetml/2006/main" count="160" uniqueCount="122">
  <si>
    <t>CELKEM</t>
  </si>
  <si>
    <t>příjmy</t>
  </si>
  <si>
    <t>výdaje</t>
  </si>
  <si>
    <t>VPD</t>
  </si>
  <si>
    <t>PPD</t>
  </si>
  <si>
    <t>STAV</t>
  </si>
  <si>
    <t>FaV</t>
  </si>
  <si>
    <t>FaP</t>
  </si>
  <si>
    <t>VÝSLEDOVKA DOTACE město TEPLICE + PŘEHLED ÚČETNICTVÍ 2025</t>
  </si>
  <si>
    <t>01-02/25 Dotace MgmTP</t>
  </si>
  <si>
    <t>stav pokladny k 1. 1. 2025</t>
  </si>
  <si>
    <t>stav pokladny k 31. 12. 2025</t>
  </si>
  <si>
    <t>Účet 2025</t>
  </si>
  <si>
    <t>stav účtu ke 1. 5. 2025</t>
  </si>
  <si>
    <t>stav účtu k 31. 12. 2025</t>
  </si>
  <si>
    <t>Pokladna 2025</t>
  </si>
  <si>
    <t>VPD 01/25 Fa 20250043 doprava akce</t>
  </si>
  <si>
    <t>VPD 02/25 Vyúčtování nákladů 1-4/2025</t>
  </si>
  <si>
    <t>VPD 03/25 Fa 20250096 doprava akce</t>
  </si>
  <si>
    <t>PPD 02/25 Dotace pokladny</t>
  </si>
  <si>
    <t>PPD 01/25 Dotace pokladny</t>
  </si>
  <si>
    <t>PPD 03/25 Dotace pokladny</t>
  </si>
  <si>
    <t>FaP 10/25 Dotace pokladny</t>
  </si>
  <si>
    <t>VPD 10/25 MHD Nová Ves - Litvínov</t>
  </si>
  <si>
    <t>VPD 11/25 Litvínov vstup bazén</t>
  </si>
  <si>
    <t>VPD 12/25 MHD Litvínov - Nová Ves</t>
  </si>
  <si>
    <t>PPD 04/25 Dotace pokladny</t>
  </si>
  <si>
    <t>VPD 13/25 Záloha soupravy + potisk</t>
  </si>
  <si>
    <t>FaP 11/25 Dotace pokladny</t>
  </si>
  <si>
    <t>VPD 04/25 Nácvik plavání</t>
  </si>
  <si>
    <t>VPD 05/25 Servis kol a koloběžek</t>
  </si>
  <si>
    <t>VPD 06/25 Doplnění lékárničky</t>
  </si>
  <si>
    <t>VPD 07/25 Doplnění lékárničky</t>
  </si>
  <si>
    <t>FaP 02/25 Členské poplatky ČUS</t>
  </si>
  <si>
    <t>FaP 03/25 Stravování Sportovec školy</t>
  </si>
  <si>
    <t>FaP 04/25 Web hosting, doména</t>
  </si>
  <si>
    <t>FaP 05/25 Zdravotnický batoh</t>
  </si>
  <si>
    <t>FaP 06/25 23 párů bot</t>
  </si>
  <si>
    <t>FaP 07/25 100x zlatá medaile</t>
  </si>
  <si>
    <t>FaP 09/25 Servis posilovna</t>
  </si>
  <si>
    <t>FaV 01/25 Dotace Mgm TP</t>
  </si>
  <si>
    <t>FaV 02/25 Dotace Mgm TP</t>
  </si>
  <si>
    <t>FaP 01/25 Dotace pokladny</t>
  </si>
  <si>
    <t>FaP 08/25 Dotace pokladny</t>
  </si>
  <si>
    <t>VPD 09/25 Stravování výlet Nová Ves</t>
  </si>
  <si>
    <t>VPD 08/25 Startovné, stravné MČR Račice</t>
  </si>
  <si>
    <t>FaP 12/25 Kurz zdravotník</t>
  </si>
  <si>
    <t>FaP 03/25 Stravování Sport. školy</t>
  </si>
  <si>
    <t>FaV 03/25 Zrušený účet KB</t>
  </si>
  <si>
    <t>FaP 13/25 Dotace pokladny</t>
  </si>
  <si>
    <t>PPD 05/25 Dotace pokladny</t>
  </si>
  <si>
    <t>VPD 15/25 Doplatek VPD 13/25</t>
  </si>
  <si>
    <t>POJ/2025_1</t>
  </si>
  <si>
    <t>POJ/2025_2</t>
  </si>
  <si>
    <t>POJ 5/2025</t>
  </si>
  <si>
    <t>POJ 6/2025</t>
  </si>
  <si>
    <t>POJ 7/2025</t>
  </si>
  <si>
    <t>POJ 8/2025</t>
  </si>
  <si>
    <t>PPD 06/25 Vratka FaP 4/2025</t>
  </si>
  <si>
    <t>FaP 14/25 Dotace pokladny</t>
  </si>
  <si>
    <t>FaP 15/25 Pronájem sportoviště</t>
  </si>
  <si>
    <t>FaP 16/25 Dotace pokladny</t>
  </si>
  <si>
    <t>FaP 17/25 Dotace pokladny</t>
  </si>
  <si>
    <t>FaP 18/25 Dotace pokladny</t>
  </si>
  <si>
    <t>FaP 19/25 Dotace pokladny</t>
  </si>
  <si>
    <t>FaP 20/25 Dotace pokladny</t>
  </si>
  <si>
    <t>FaP 21/25 Dotace pokladny</t>
  </si>
  <si>
    <t>FaP 22/25 Soustředění Nymburk</t>
  </si>
  <si>
    <t>POJ 9/2025</t>
  </si>
  <si>
    <t>FaP 23/25 Dotace pokladny</t>
  </si>
  <si>
    <t>FaP 24/25 Dotace pokladny</t>
  </si>
  <si>
    <t>POJ 10/2025</t>
  </si>
  <si>
    <t>FaV 4/25 Dotace účtu</t>
  </si>
  <si>
    <t>FaV 5/25 Dotace účtu</t>
  </si>
  <si>
    <t>FAP 26/25 Poplatek bezúhonnost</t>
  </si>
  <si>
    <t>FAP 25/25 Pronájem sportoviště</t>
  </si>
  <si>
    <t>PPD 07/25 Dotace pokladny</t>
  </si>
  <si>
    <t>PPD 08/25 Přísp. člen 25001 - 25010</t>
  </si>
  <si>
    <t>PPD 09/25 Přísp. člen 25011 - 25020</t>
  </si>
  <si>
    <t>PPD 10/25 Dotace pokladny</t>
  </si>
  <si>
    <t>PPD 11/25 Přísp. člen 25021 - 25030</t>
  </si>
  <si>
    <t>PPD 12/25 Dotace pokladny</t>
  </si>
  <si>
    <t>PPD 13/25 Přísp. člen 25031 - 25040</t>
  </si>
  <si>
    <t>PPD 14/25 Dotace pokladny</t>
  </si>
  <si>
    <t>PPD 15/25 Přísp. člen 25041 - 25050</t>
  </si>
  <si>
    <t>PPD 16/25 Dotace pokladny</t>
  </si>
  <si>
    <t>PPD 17/25 Přísp. člen 25051 - 25060</t>
  </si>
  <si>
    <t>PPD 18/25 Dotace pokladny</t>
  </si>
  <si>
    <t>PPD 19/25 Přísp. člen 25061 - 25070</t>
  </si>
  <si>
    <t>PPD 25/25 Přísp. člen 25121 - 25140</t>
  </si>
  <si>
    <t>PPD 26/25 Přísp. člen 25141 - 25150</t>
  </si>
  <si>
    <t>PPD 27/25 Přísp. člen 25151 - 25170</t>
  </si>
  <si>
    <t>PPD 20/25 Dotace pokladny</t>
  </si>
  <si>
    <t>PPD 21/25 Přísp. člen 25071 - 25090</t>
  </si>
  <si>
    <t>PPD 22/25 Přísp. člen 25091 - 25110</t>
  </si>
  <si>
    <t>PPD 23/25 Dotace pokladny</t>
  </si>
  <si>
    <t>PPD 24/25 Přísp. člen 25111 - 25120</t>
  </si>
  <si>
    <t>PPD 28/25 Přísp. člen 25171 - 25180</t>
  </si>
  <si>
    <t>PPD 29/25 Přísp. člen 25181 - 25190</t>
  </si>
  <si>
    <t>PPD 30/25 Přísp. člen 25191 - 25200</t>
  </si>
  <si>
    <t>PPD 31/25 Dotace pokladny</t>
  </si>
  <si>
    <t>PPD 32/25 Přísp. člen 25201 - 25210</t>
  </si>
  <si>
    <t>PPD 33/25 Přísp. člen 25211 - 25220</t>
  </si>
  <si>
    <t>PPD 34/25 Přísp. člen 25221 - 25230</t>
  </si>
  <si>
    <t>PPD 35/25 Přísp. člen 25231 - 25240</t>
  </si>
  <si>
    <t>PPD 36/25 Přísp. člen 25241 - 25250</t>
  </si>
  <si>
    <t>PPD 37/25 Přísp. člen 25251 - 25265</t>
  </si>
  <si>
    <t>VPD 16/25 Nákup sportovního vybavení</t>
  </si>
  <si>
    <t>VPD 17/25 Nákup sportovního vybavení</t>
  </si>
  <si>
    <t>VPD 18/25 Nákup 40 ks batohů</t>
  </si>
  <si>
    <t>VPD 21/25 Fa 20250244 doprava akce</t>
  </si>
  <si>
    <t>VPD 22/25 Aquacentrum, nácvik plavání</t>
  </si>
  <si>
    <t>VPD 23/25 Nákup sportovního vybavení</t>
  </si>
  <si>
    <t>VPD 24/25 Nákup sportovního vybavení</t>
  </si>
  <si>
    <t>VPD 25/25 Aquacentrum, nácvik plavání</t>
  </si>
  <si>
    <t>VPD 26/25 Nákup branky fotbal</t>
  </si>
  <si>
    <t>VPD 27/25 Úhrada členských poplatků</t>
  </si>
  <si>
    <t>VPD 28/25 Dotace účtu</t>
  </si>
  <si>
    <t>VPD 29/25 Dotace účtu</t>
  </si>
  <si>
    <t>VPD 19/25 Nákup sportovních dresů</t>
  </si>
  <si>
    <t>VPD 20/25 Nákup tepl. souprav XXL</t>
  </si>
  <si>
    <t>VPD 14/25 Aquacentrum, nácvik plavání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</si>
</sst>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/>
    <xf numFmtId="4" fontId="3" fillId="0" borderId="1" xfId="0" applyNumberFormat="1" applyFont="1" applyBorder="1"/>
    <xf numFmtId="4" fontId="3" fillId="0" borderId="2" xfId="0" applyNumberFormat="1" applyFont="1" applyBorder="1"/>
    <xf numFmtId="14" fontId="3" fillId="0" borderId="0" xfId="0" applyNumberFormat="1" applyFont="1"/>
    <xf numFmtId="4" fontId="4" fillId="0" borderId="0" xfId="0" applyNumberFormat="1" applyFont="1"/>
    <xf numFmtId="4" fontId="3" fillId="0" borderId="0" xfId="0" applyNumberFormat="1" applyFont="1"/>
    <xf numFmtId="4" fontId="1" fillId="0" borderId="0" xfId="0" applyNumberFormat="1" applyFont="1"/>
    <xf numFmtId="4" fontId="7" fillId="0" borderId="2" xfId="0" applyNumberFormat="1" applyFont="1" applyBorder="1"/>
    <xf numFmtId="0" fontId="7" fillId="0" borderId="0" xfId="0" applyFont="1"/>
    <xf numFmtId="2" fontId="1" fillId="0" borderId="0" xfId="0" applyNumberFormat="1" applyFont="1"/>
    <xf numFmtId="4" fontId="7" fillId="0" borderId="1" xfId="0" applyNumberFormat="1" applyFont="1" applyBorder="1"/>
    <xf numFmtId="0" fontId="8" fillId="0" borderId="0" xfId="0" applyFont="1"/>
    <xf numFmtId="14" fontId="7" fillId="0" borderId="5" xfId="0" applyNumberFormat="1" applyFont="1" applyBorder="1"/>
    <xf numFmtId="14" fontId="7" fillId="0" borderId="0" xfId="0" applyNumberFormat="1" applyFont="1"/>
    <xf numFmtId="17" fontId="7" fillId="0" borderId="0" xfId="0" applyNumberFormat="1" applyFont="1"/>
    <xf numFmtId="0" fontId="9" fillId="0" borderId="0" xfId="0" applyFont="1"/>
    <xf numFmtId="4" fontId="7" fillId="0" borderId="0" xfId="0" applyNumberFormat="1" applyFont="1"/>
    <xf numFmtId="4" fontId="10" fillId="0" borderId="6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0" fillId="0" borderId="0" xfId="0" applyNumberFormat="1" applyFont="1"/>
    <xf numFmtId="4" fontId="7" fillId="0" borderId="4" xfId="0" applyNumberFormat="1" applyFont="1" applyBorder="1"/>
    <xf numFmtId="4" fontId="7" fillId="0" borderId="3" xfId="0" applyNumberFormat="1" applyFont="1" applyBorder="1"/>
    <xf numFmtId="4" fontId="0" fillId="0" borderId="0" xfId="0" applyNumberFormat="1"/>
    <xf numFmtId="4" fontId="7" fillId="0" borderId="7" xfId="0" applyNumberFormat="1" applyFont="1" applyBorder="1"/>
    <xf numFmtId="4" fontId="3" fillId="0" borderId="3" xfId="0" applyNumberFormat="1" applyFont="1" applyBorder="1"/>
    <xf numFmtId="0" fontId="6" fillId="0" borderId="0" xfId="0" applyFont="1"/>
    <xf numFmtId="17" fontId="6" fillId="0" borderId="0" xfId="0" applyNumberFormat="1" applyFont="1"/>
    <xf numFmtId="4" fontId="11" fillId="0" borderId="0" xfId="0" applyNumberFormat="1" applyFont="1"/>
    <xf numFmtId="4" fontId="4" fillId="0" borderId="2" xfId="0" applyNumberFormat="1" applyFont="1" applyBorder="1"/>
    <xf numFmtId="4" fontId="4" fillId="0" borderId="3" xfId="0" applyNumberFormat="1" applyFont="1" applyBorder="1"/>
    <xf numFmtId="14" fontId="7" fillId="0" borderId="0" xfId="0" applyNumberFormat="1" applyFont="1" applyAlignment="1">
      <alignment horizontal="right"/>
    </xf>
    <xf numFmtId="14" fontId="6" fillId="0" borderId="0" xfId="0" applyNumberFormat="1" applyFont="1"/>
    <xf numFmtId="4" fontId="6" fillId="0" borderId="2" xfId="0" applyNumberFormat="1" applyFont="1" applyBorder="1"/>
    <xf numFmtId="14" fontId="12" fillId="0" borderId="0" xfId="0" applyNumberFormat="1" applyFont="1"/>
    <xf numFmtId="14" fontId="3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workbookViewId="0">
      <selection activeCell="E34" sqref="E34"/>
    </sheetView>
  </sheetViews>
  <sheetFormatPr defaultRowHeight="15" x14ac:dyDescent="0.25"/>
  <cols>
    <col min="1" max="1" width="10" bestFit="1" customWidth="1"/>
    <col min="2" max="2" width="9.85546875" customWidth="1"/>
    <col min="4" max="4" width="9.5703125" customWidth="1"/>
    <col min="5" max="5" width="10.5703125" customWidth="1"/>
    <col min="6" max="6" width="10.140625" bestFit="1" customWidth="1"/>
    <col min="7" max="7" width="10" bestFit="1" customWidth="1"/>
    <col min="8" max="8" width="10" customWidth="1"/>
    <col min="10" max="10" width="10.42578125" customWidth="1"/>
    <col min="11" max="11" width="9.140625" customWidth="1"/>
  </cols>
  <sheetData>
    <row r="1" spans="1:10" ht="18.75" x14ac:dyDescent="0.3">
      <c r="A1" s="1" t="s">
        <v>8</v>
      </c>
    </row>
    <row r="2" spans="1:10" x14ac:dyDescent="0.25">
      <c r="G2" s="24" t="s">
        <v>3</v>
      </c>
      <c r="H2" s="4"/>
      <c r="I2" s="4"/>
    </row>
    <row r="3" spans="1:10" x14ac:dyDescent="0.25">
      <c r="A3" s="12"/>
      <c r="B3" s="3" t="s">
        <v>6</v>
      </c>
      <c r="F3" s="18">
        <v>45735</v>
      </c>
      <c r="G3" s="16">
        <v>19500</v>
      </c>
      <c r="H3" s="14" t="s">
        <v>16</v>
      </c>
      <c r="I3" s="14"/>
      <c r="J3" s="17"/>
    </row>
    <row r="4" spans="1:10" x14ac:dyDescent="0.25">
      <c r="A4" s="19">
        <v>45778</v>
      </c>
      <c r="B4" s="29">
        <v>500000</v>
      </c>
      <c r="C4" s="14" t="s">
        <v>9</v>
      </c>
      <c r="D4" s="14"/>
      <c r="E4" s="4"/>
      <c r="F4" s="19">
        <v>45778</v>
      </c>
      <c r="G4" s="13">
        <v>4500</v>
      </c>
      <c r="H4" s="31" t="s">
        <v>17</v>
      </c>
      <c r="I4" s="14"/>
      <c r="J4" s="17"/>
    </row>
    <row r="5" spans="1:10" x14ac:dyDescent="0.25">
      <c r="A5" s="19"/>
      <c r="B5" s="26"/>
      <c r="C5" s="14"/>
      <c r="D5" s="14"/>
      <c r="E5" s="4"/>
      <c r="F5" s="19">
        <v>45783</v>
      </c>
      <c r="G5" s="13">
        <v>55500</v>
      </c>
      <c r="H5" s="14" t="s">
        <v>18</v>
      </c>
      <c r="I5" s="14"/>
      <c r="J5" s="17"/>
    </row>
    <row r="6" spans="1:10" x14ac:dyDescent="0.25">
      <c r="A6" s="19"/>
      <c r="B6" s="25">
        <f>SUM(B4)</f>
        <v>500000</v>
      </c>
      <c r="C6" s="14"/>
      <c r="D6" s="14"/>
      <c r="F6" s="19">
        <v>45793</v>
      </c>
      <c r="G6" s="13">
        <v>200</v>
      </c>
      <c r="H6" s="14" t="s">
        <v>29</v>
      </c>
      <c r="I6" s="14"/>
      <c r="J6" s="17"/>
    </row>
    <row r="7" spans="1:10" x14ac:dyDescent="0.25">
      <c r="A7" s="22"/>
      <c r="C7" s="14"/>
      <c r="D7" s="14"/>
      <c r="F7" s="18">
        <v>45803</v>
      </c>
      <c r="G7" s="13">
        <v>15218</v>
      </c>
      <c r="H7" s="14" t="s">
        <v>30</v>
      </c>
      <c r="I7" s="14"/>
      <c r="J7" s="17"/>
    </row>
    <row r="8" spans="1:10" x14ac:dyDescent="0.25">
      <c r="A8" s="19"/>
      <c r="B8" s="22"/>
      <c r="C8" s="20"/>
      <c r="D8" s="14"/>
      <c r="E8" s="4"/>
      <c r="F8" s="18">
        <v>45811</v>
      </c>
      <c r="G8" s="13">
        <v>882</v>
      </c>
      <c r="H8" s="14" t="s">
        <v>31</v>
      </c>
      <c r="I8" s="14"/>
      <c r="J8" s="17"/>
    </row>
    <row r="9" spans="1:10" x14ac:dyDescent="0.25">
      <c r="A9" s="22"/>
      <c r="B9" s="23" t="s">
        <v>7</v>
      </c>
      <c r="C9" s="14"/>
      <c r="D9" s="14"/>
      <c r="E9" s="4"/>
      <c r="F9" s="18">
        <v>45812</v>
      </c>
      <c r="G9" s="13">
        <v>1419</v>
      </c>
      <c r="H9" s="14" t="s">
        <v>32</v>
      </c>
      <c r="I9" s="14"/>
      <c r="J9" s="17"/>
    </row>
    <row r="10" spans="1:10" x14ac:dyDescent="0.25">
      <c r="A10" s="19">
        <v>45779</v>
      </c>
      <c r="B10" s="13">
        <v>1840</v>
      </c>
      <c r="C10" s="20" t="s">
        <v>33</v>
      </c>
      <c r="D10" s="14"/>
      <c r="E10" s="4"/>
      <c r="F10" s="18">
        <v>45818</v>
      </c>
      <c r="G10" s="13">
        <v>10570</v>
      </c>
      <c r="H10" s="31" t="s">
        <v>45</v>
      </c>
      <c r="I10" s="14"/>
      <c r="J10" s="17"/>
    </row>
    <row r="11" spans="1:10" x14ac:dyDescent="0.25">
      <c r="A11" s="19">
        <v>45779</v>
      </c>
      <c r="B11" s="13">
        <v>6314</v>
      </c>
      <c r="C11" s="14" t="s">
        <v>34</v>
      </c>
      <c r="D11" s="14"/>
      <c r="E11" s="4"/>
      <c r="F11" s="18">
        <v>45818</v>
      </c>
      <c r="G11" s="13">
        <v>2160</v>
      </c>
      <c r="H11" s="14" t="s">
        <v>44</v>
      </c>
      <c r="I11" s="14"/>
      <c r="J11" s="17"/>
    </row>
    <row r="12" spans="1:10" x14ac:dyDescent="0.25">
      <c r="A12" s="19">
        <v>45793</v>
      </c>
      <c r="B12" s="13">
        <v>2782</v>
      </c>
      <c r="C12" s="14" t="s">
        <v>36</v>
      </c>
      <c r="D12" s="14"/>
      <c r="E12" s="14"/>
      <c r="F12" s="18">
        <v>45820</v>
      </c>
      <c r="G12" s="13">
        <v>515</v>
      </c>
      <c r="H12" s="14" t="s">
        <v>23</v>
      </c>
      <c r="I12" s="14"/>
      <c r="J12" s="17"/>
    </row>
    <row r="13" spans="1:10" x14ac:dyDescent="0.25">
      <c r="A13" s="19">
        <v>45801</v>
      </c>
      <c r="B13" s="13">
        <v>17135</v>
      </c>
      <c r="C13" s="14" t="s">
        <v>37</v>
      </c>
      <c r="D13" s="14"/>
      <c r="E13" s="4"/>
      <c r="F13" s="18">
        <v>45820</v>
      </c>
      <c r="G13" s="13">
        <v>1680</v>
      </c>
      <c r="H13" s="14" t="s">
        <v>24</v>
      </c>
      <c r="I13" s="14"/>
      <c r="J13" s="17"/>
    </row>
    <row r="14" spans="1:10" x14ac:dyDescent="0.25">
      <c r="A14" s="36">
        <v>45805</v>
      </c>
      <c r="B14" s="13">
        <v>3000</v>
      </c>
      <c r="C14" s="14" t="s">
        <v>38</v>
      </c>
      <c r="D14" s="14"/>
      <c r="E14" s="4"/>
      <c r="F14" s="18">
        <v>45820</v>
      </c>
      <c r="G14" s="13">
        <v>515</v>
      </c>
      <c r="H14" s="14" t="s">
        <v>25</v>
      </c>
      <c r="I14" s="14"/>
      <c r="J14" s="17"/>
    </row>
    <row r="15" spans="1:10" x14ac:dyDescent="0.25">
      <c r="A15" s="19">
        <v>45815</v>
      </c>
      <c r="B15" s="13">
        <v>4310</v>
      </c>
      <c r="C15" s="20" t="s">
        <v>39</v>
      </c>
      <c r="D15" s="14"/>
      <c r="E15" s="4"/>
      <c r="F15" s="18">
        <v>45825</v>
      </c>
      <c r="G15" s="13">
        <v>22000</v>
      </c>
      <c r="H15" s="31" t="s">
        <v>27</v>
      </c>
      <c r="I15" s="14"/>
      <c r="J15" s="17"/>
    </row>
    <row r="16" spans="1:10" x14ac:dyDescent="0.25">
      <c r="A16" s="19">
        <v>45839</v>
      </c>
      <c r="B16" s="13">
        <v>2500</v>
      </c>
      <c r="C16" s="20" t="s">
        <v>46</v>
      </c>
      <c r="D16" s="14"/>
      <c r="E16" s="4"/>
      <c r="F16" s="18">
        <v>45828</v>
      </c>
      <c r="G16" s="13">
        <v>240</v>
      </c>
      <c r="H16" s="31" t="s">
        <v>121</v>
      </c>
      <c r="I16" s="14"/>
      <c r="J16" s="17"/>
    </row>
    <row r="17" spans="1:10" x14ac:dyDescent="0.25">
      <c r="A17" s="9">
        <v>45908</v>
      </c>
      <c r="B17" s="8">
        <v>4000</v>
      </c>
      <c r="C17" s="14" t="s">
        <v>60</v>
      </c>
      <c r="D17" s="14"/>
      <c r="E17" s="4"/>
      <c r="F17" s="18">
        <v>45883</v>
      </c>
      <c r="G17" s="13">
        <v>4168</v>
      </c>
      <c r="H17" s="14" t="s">
        <v>51</v>
      </c>
      <c r="I17" s="14"/>
      <c r="J17" s="17"/>
    </row>
    <row r="18" spans="1:10" x14ac:dyDescent="0.25">
      <c r="A18" s="9">
        <v>45929</v>
      </c>
      <c r="B18" s="8">
        <v>209770</v>
      </c>
      <c r="C18" s="14" t="s">
        <v>67</v>
      </c>
      <c r="D18" s="14"/>
      <c r="E18" s="4"/>
      <c r="F18" s="18">
        <v>45884</v>
      </c>
      <c r="G18" s="13">
        <v>8550</v>
      </c>
      <c r="H18" s="31" t="s">
        <v>107</v>
      </c>
      <c r="I18" s="14"/>
      <c r="J18" s="17"/>
    </row>
    <row r="19" spans="1:10" x14ac:dyDescent="0.25">
      <c r="A19" s="40">
        <v>45981</v>
      </c>
      <c r="B19" s="8">
        <v>4000</v>
      </c>
      <c r="C19" s="14" t="s">
        <v>75</v>
      </c>
      <c r="D19" s="14"/>
      <c r="E19" s="4"/>
      <c r="F19" s="18">
        <v>45884</v>
      </c>
      <c r="G19" s="13">
        <v>6450</v>
      </c>
      <c r="H19" s="31" t="s">
        <v>108</v>
      </c>
      <c r="I19" s="14"/>
      <c r="J19" s="17"/>
    </row>
    <row r="20" spans="1:10" x14ac:dyDescent="0.25">
      <c r="A20" s="19"/>
      <c r="B20" s="13"/>
      <c r="C20" s="20"/>
      <c r="D20" s="14"/>
      <c r="E20" s="4"/>
      <c r="F20" s="18">
        <v>45902</v>
      </c>
      <c r="G20" s="13">
        <v>4280</v>
      </c>
      <c r="H20" s="14" t="s">
        <v>109</v>
      </c>
      <c r="I20" s="14"/>
      <c r="J20" s="17"/>
    </row>
    <row r="21" spans="1:10" x14ac:dyDescent="0.25">
      <c r="A21" s="19"/>
      <c r="B21" s="26"/>
      <c r="C21" s="20"/>
      <c r="D21" s="14"/>
      <c r="E21" s="4"/>
      <c r="F21" s="18">
        <v>45905</v>
      </c>
      <c r="G21" s="13">
        <v>8560</v>
      </c>
      <c r="H21" s="31" t="s">
        <v>119</v>
      </c>
      <c r="I21" s="14"/>
      <c r="J21" s="17"/>
    </row>
    <row r="22" spans="1:10" x14ac:dyDescent="0.25">
      <c r="A22" s="19"/>
      <c r="B22" s="25">
        <f ca="1">SUM(B10:B28)</f>
        <v>255651</v>
      </c>
      <c r="C22" s="20"/>
      <c r="D22" s="14"/>
      <c r="E22" s="4"/>
      <c r="F22" s="18">
        <v>45918</v>
      </c>
      <c r="G22" s="13">
        <v>8400</v>
      </c>
      <c r="H22" s="31" t="s">
        <v>120</v>
      </c>
      <c r="I22" s="14"/>
      <c r="J22" s="17"/>
    </row>
    <row r="23" spans="1:10" x14ac:dyDescent="0.25">
      <c r="A23" s="19"/>
      <c r="B23" s="22"/>
      <c r="C23" s="20"/>
      <c r="D23" s="14"/>
      <c r="E23" s="4"/>
      <c r="F23" s="18">
        <v>45922</v>
      </c>
      <c r="G23" s="13">
        <v>42000</v>
      </c>
      <c r="H23" s="31" t="s">
        <v>110</v>
      </c>
      <c r="I23" s="14"/>
      <c r="J23" s="17"/>
    </row>
    <row r="24" spans="1:10" x14ac:dyDescent="0.25">
      <c r="A24" s="19"/>
      <c r="B24" s="22"/>
      <c r="C24" s="20"/>
      <c r="D24" s="14"/>
      <c r="E24" s="4"/>
      <c r="F24" s="18">
        <v>45951</v>
      </c>
      <c r="G24" s="13">
        <v>600</v>
      </c>
      <c r="H24" s="31" t="s">
        <v>111</v>
      </c>
      <c r="I24" s="14"/>
      <c r="J24" s="17"/>
    </row>
    <row r="25" spans="1:10" x14ac:dyDescent="0.25">
      <c r="A25" s="19"/>
      <c r="B25" s="22"/>
      <c r="C25" s="20"/>
      <c r="D25" s="14"/>
      <c r="E25" s="4"/>
      <c r="F25" s="18">
        <v>45954</v>
      </c>
      <c r="G25" s="13">
        <v>6800</v>
      </c>
      <c r="H25" s="31" t="s">
        <v>112</v>
      </c>
      <c r="I25" s="14"/>
      <c r="J25" s="17"/>
    </row>
    <row r="26" spans="1:10" x14ac:dyDescent="0.25">
      <c r="A26" s="19"/>
      <c r="B26" s="22"/>
      <c r="C26" s="20"/>
      <c r="D26" s="14"/>
      <c r="E26" s="4"/>
      <c r="F26" s="18">
        <v>45960</v>
      </c>
      <c r="G26" s="13">
        <v>5450</v>
      </c>
      <c r="H26" s="31" t="s">
        <v>113</v>
      </c>
      <c r="I26" s="14"/>
      <c r="J26" s="17"/>
    </row>
    <row r="27" spans="1:10" x14ac:dyDescent="0.25">
      <c r="A27" s="19"/>
      <c r="B27" s="22"/>
      <c r="C27" s="20"/>
      <c r="D27" s="14"/>
      <c r="E27" s="4"/>
      <c r="F27" s="18">
        <v>45966</v>
      </c>
      <c r="G27" s="13">
        <v>500</v>
      </c>
      <c r="H27" s="31" t="s">
        <v>114</v>
      </c>
      <c r="I27" s="14"/>
      <c r="J27" s="17"/>
    </row>
    <row r="28" spans="1:10" x14ac:dyDescent="0.25">
      <c r="A28" s="19"/>
      <c r="B28" s="22"/>
      <c r="C28" s="20"/>
      <c r="D28" s="14"/>
      <c r="E28" s="4"/>
      <c r="F28" s="18">
        <v>45967</v>
      </c>
      <c r="G28" s="13">
        <v>13700</v>
      </c>
      <c r="H28" s="14" t="s">
        <v>115</v>
      </c>
      <c r="I28" s="14"/>
      <c r="J28" s="17"/>
    </row>
    <row r="29" spans="1:10" x14ac:dyDescent="0.25">
      <c r="F29" s="19"/>
      <c r="G29" s="27"/>
      <c r="H29" s="14"/>
    </row>
    <row r="31" spans="1:10" x14ac:dyDescent="0.25">
      <c r="G31" s="12">
        <f>SUM(G3:G29)</f>
        <v>244357</v>
      </c>
    </row>
    <row r="32" spans="1:10" x14ac:dyDescent="0.25">
      <c r="I32" s="2" t="s">
        <v>5</v>
      </c>
      <c r="J32" s="12">
        <f ca="1">B6-B22-G31</f>
        <v>-8</v>
      </c>
    </row>
  </sheetData>
  <sortState xmlns:xlrd2="http://schemas.microsoft.com/office/spreadsheetml/2017/richdata2" ref="G4:I29">
    <sortCondition ref="G4"/>
  </sortState>
  <pageMargins left="0.11811023622047245" right="0.11811023622047245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"/>
  <sheetViews>
    <sheetView topLeftCell="A15" workbookViewId="0">
      <selection activeCell="E32" sqref="E32"/>
    </sheetView>
  </sheetViews>
  <sheetFormatPr defaultRowHeight="15" x14ac:dyDescent="0.25"/>
  <cols>
    <col min="6" max="6" width="9.5703125" customWidth="1"/>
  </cols>
  <sheetData>
    <row r="1" spans="1:9" ht="18.75" x14ac:dyDescent="0.3">
      <c r="A1" s="1" t="s">
        <v>15</v>
      </c>
    </row>
    <row r="2" spans="1:9" x14ac:dyDescent="0.25">
      <c r="A2" s="15">
        <v>0</v>
      </c>
      <c r="B2" t="s">
        <v>10</v>
      </c>
    </row>
    <row r="3" spans="1:9" x14ac:dyDescent="0.25">
      <c r="A3" s="3"/>
      <c r="B3" s="3" t="s">
        <v>3</v>
      </c>
      <c r="F3" s="5"/>
      <c r="G3" s="3" t="s">
        <v>4</v>
      </c>
    </row>
    <row r="4" spans="1:9" x14ac:dyDescent="0.25">
      <c r="A4" s="18">
        <v>45735</v>
      </c>
      <c r="B4" s="16">
        <v>19500</v>
      </c>
      <c r="C4" s="31" t="s">
        <v>16</v>
      </c>
      <c r="D4" s="14"/>
      <c r="E4" s="17"/>
      <c r="F4" s="9">
        <v>45778</v>
      </c>
      <c r="G4" s="7">
        <v>100000</v>
      </c>
      <c r="H4" s="20" t="s">
        <v>20</v>
      </c>
      <c r="I4" s="14"/>
    </row>
    <row r="5" spans="1:9" x14ac:dyDescent="0.25">
      <c r="A5" s="19">
        <v>45778</v>
      </c>
      <c r="B5" s="13">
        <v>4500</v>
      </c>
      <c r="C5" s="31" t="s">
        <v>17</v>
      </c>
      <c r="D5" s="14"/>
      <c r="E5" s="17"/>
      <c r="F5" s="9">
        <v>45812</v>
      </c>
      <c r="G5" s="8">
        <v>20000</v>
      </c>
      <c r="H5" s="14" t="s">
        <v>19</v>
      </c>
      <c r="I5" s="4"/>
    </row>
    <row r="6" spans="1:9" x14ac:dyDescent="0.25">
      <c r="A6" s="19">
        <v>45783</v>
      </c>
      <c r="B6" s="13">
        <v>55500</v>
      </c>
      <c r="C6" s="31" t="s">
        <v>18</v>
      </c>
      <c r="D6" s="14"/>
      <c r="E6" s="17"/>
      <c r="F6" s="9">
        <v>45817</v>
      </c>
      <c r="G6" s="8">
        <v>10000</v>
      </c>
      <c r="H6" s="14" t="s">
        <v>21</v>
      </c>
      <c r="I6" s="14"/>
    </row>
    <row r="7" spans="1:9" x14ac:dyDescent="0.25">
      <c r="A7" s="19">
        <v>45793</v>
      </c>
      <c r="B7" s="13">
        <v>200</v>
      </c>
      <c r="C7" s="14" t="s">
        <v>29</v>
      </c>
      <c r="D7" s="14"/>
      <c r="E7" s="17"/>
      <c r="F7" s="9">
        <v>45825</v>
      </c>
      <c r="G7" s="8">
        <v>10000</v>
      </c>
      <c r="H7" s="14" t="s">
        <v>26</v>
      </c>
      <c r="I7" s="4"/>
    </row>
    <row r="8" spans="1:9" x14ac:dyDescent="0.25">
      <c r="A8" s="18">
        <v>45803</v>
      </c>
      <c r="B8" s="13">
        <v>15218</v>
      </c>
      <c r="C8" s="14" t="s">
        <v>30</v>
      </c>
      <c r="D8" s="14"/>
      <c r="E8" s="17"/>
      <c r="F8" s="9">
        <v>45842</v>
      </c>
      <c r="G8" s="8">
        <v>5000</v>
      </c>
      <c r="H8" s="14" t="s">
        <v>50</v>
      </c>
      <c r="I8" s="4"/>
    </row>
    <row r="9" spans="1:9" x14ac:dyDescent="0.25">
      <c r="A9" s="18">
        <v>45811</v>
      </c>
      <c r="B9" s="13">
        <v>882</v>
      </c>
      <c r="C9" s="14" t="s">
        <v>31</v>
      </c>
      <c r="D9" s="14"/>
      <c r="E9" s="17"/>
      <c r="F9" s="9">
        <v>45900</v>
      </c>
      <c r="G9" s="8">
        <v>3615</v>
      </c>
      <c r="H9" s="14" t="s">
        <v>58</v>
      </c>
      <c r="I9" s="4"/>
    </row>
    <row r="10" spans="1:9" x14ac:dyDescent="0.25">
      <c r="A10" s="18">
        <v>45812</v>
      </c>
      <c r="B10" s="13">
        <v>1419</v>
      </c>
      <c r="C10" s="14" t="s">
        <v>32</v>
      </c>
      <c r="D10" s="14"/>
      <c r="E10" s="17"/>
      <c r="F10" s="19">
        <v>45903</v>
      </c>
      <c r="G10" s="13">
        <v>16000</v>
      </c>
      <c r="H10" s="14" t="s">
        <v>76</v>
      </c>
      <c r="I10" s="4"/>
    </row>
    <row r="11" spans="1:9" x14ac:dyDescent="0.25">
      <c r="A11" s="18">
        <v>45818</v>
      </c>
      <c r="B11" s="13">
        <v>10570</v>
      </c>
      <c r="C11" s="31" t="s">
        <v>45</v>
      </c>
      <c r="D11" s="14"/>
      <c r="E11" s="17"/>
      <c r="F11" s="19">
        <v>45908</v>
      </c>
      <c r="G11" s="13">
        <v>1000</v>
      </c>
      <c r="H11" s="14" t="s">
        <v>77</v>
      </c>
      <c r="I11" s="4"/>
    </row>
    <row r="12" spans="1:9" x14ac:dyDescent="0.25">
      <c r="A12" s="18">
        <v>45818</v>
      </c>
      <c r="B12" s="13">
        <v>2160</v>
      </c>
      <c r="C12" s="14" t="s">
        <v>44</v>
      </c>
      <c r="D12" s="14"/>
      <c r="E12" s="17"/>
      <c r="F12" s="19">
        <v>45912</v>
      </c>
      <c r="G12" s="13">
        <v>1000</v>
      </c>
      <c r="H12" s="14" t="s">
        <v>78</v>
      </c>
      <c r="I12" s="4"/>
    </row>
    <row r="13" spans="1:9" x14ac:dyDescent="0.25">
      <c r="A13" s="18">
        <v>45820</v>
      </c>
      <c r="B13" s="13">
        <v>515</v>
      </c>
      <c r="C13" s="14" t="s">
        <v>23</v>
      </c>
      <c r="D13" s="14"/>
      <c r="E13" s="17"/>
      <c r="F13" s="19">
        <v>45912</v>
      </c>
      <c r="G13" s="13">
        <v>20000</v>
      </c>
      <c r="H13" s="14" t="s">
        <v>79</v>
      </c>
      <c r="I13" s="4"/>
    </row>
    <row r="14" spans="1:9" x14ac:dyDescent="0.25">
      <c r="A14" s="18">
        <v>45820</v>
      </c>
      <c r="B14" s="13">
        <v>1680</v>
      </c>
      <c r="C14" s="14" t="s">
        <v>24</v>
      </c>
      <c r="D14" s="14"/>
      <c r="E14" s="17"/>
      <c r="F14" s="19">
        <v>45913</v>
      </c>
      <c r="G14" s="13">
        <v>1000</v>
      </c>
      <c r="H14" s="14" t="s">
        <v>80</v>
      </c>
      <c r="I14" s="4"/>
    </row>
    <row r="15" spans="1:9" x14ac:dyDescent="0.25">
      <c r="A15" s="18">
        <v>45820</v>
      </c>
      <c r="B15" s="13">
        <v>515</v>
      </c>
      <c r="C15" s="14" t="s">
        <v>25</v>
      </c>
      <c r="D15" s="14"/>
      <c r="E15" s="17"/>
      <c r="F15" s="19">
        <v>45913</v>
      </c>
      <c r="G15" s="13">
        <v>19000</v>
      </c>
      <c r="H15" s="14" t="s">
        <v>81</v>
      </c>
      <c r="I15" s="4"/>
    </row>
    <row r="16" spans="1:9" x14ac:dyDescent="0.25">
      <c r="A16" s="18">
        <v>45825</v>
      </c>
      <c r="B16" s="13">
        <v>22000</v>
      </c>
      <c r="C16" s="31" t="s">
        <v>27</v>
      </c>
      <c r="D16" s="14"/>
      <c r="E16" s="17"/>
      <c r="F16" s="19">
        <v>45915</v>
      </c>
      <c r="G16" s="13">
        <v>1000</v>
      </c>
      <c r="H16" s="14" t="s">
        <v>82</v>
      </c>
      <c r="I16" s="4"/>
    </row>
    <row r="17" spans="1:9" x14ac:dyDescent="0.25">
      <c r="A17" s="18">
        <v>45828</v>
      </c>
      <c r="B17" s="13">
        <v>240</v>
      </c>
      <c r="C17" s="31" t="s">
        <v>121</v>
      </c>
      <c r="D17" s="14"/>
      <c r="E17" s="17"/>
      <c r="F17" s="19">
        <v>45917</v>
      </c>
      <c r="G17" s="13">
        <v>6000</v>
      </c>
      <c r="H17" s="14" t="s">
        <v>83</v>
      </c>
      <c r="I17" s="4"/>
    </row>
    <row r="18" spans="1:9" x14ac:dyDescent="0.25">
      <c r="A18" s="18">
        <v>45883</v>
      </c>
      <c r="B18" s="13">
        <v>4168</v>
      </c>
      <c r="C18" s="14" t="s">
        <v>51</v>
      </c>
      <c r="D18" s="14"/>
      <c r="E18" s="17"/>
      <c r="F18" s="19">
        <v>45920</v>
      </c>
      <c r="G18" s="13">
        <v>1000</v>
      </c>
      <c r="H18" s="14" t="s">
        <v>84</v>
      </c>
      <c r="I18" s="4"/>
    </row>
    <row r="19" spans="1:9" x14ac:dyDescent="0.25">
      <c r="A19" s="18">
        <v>45884</v>
      </c>
      <c r="B19" s="13">
        <v>8550</v>
      </c>
      <c r="C19" s="31" t="s">
        <v>107</v>
      </c>
      <c r="D19" s="14"/>
      <c r="E19" s="17"/>
      <c r="F19" s="19">
        <v>45922</v>
      </c>
      <c r="G19" s="13">
        <v>7000</v>
      </c>
      <c r="H19" s="14" t="s">
        <v>85</v>
      </c>
      <c r="I19" s="4"/>
    </row>
    <row r="20" spans="1:9" x14ac:dyDescent="0.25">
      <c r="A20" s="18">
        <v>45884</v>
      </c>
      <c r="B20" s="13">
        <v>6450</v>
      </c>
      <c r="C20" s="31" t="s">
        <v>108</v>
      </c>
      <c r="D20" s="14"/>
      <c r="E20" s="17"/>
      <c r="F20" s="19">
        <v>45922</v>
      </c>
      <c r="G20" s="13">
        <v>1000</v>
      </c>
      <c r="H20" s="14" t="s">
        <v>86</v>
      </c>
      <c r="I20" s="4"/>
    </row>
    <row r="21" spans="1:9" x14ac:dyDescent="0.25">
      <c r="A21" s="18">
        <v>45902</v>
      </c>
      <c r="B21" s="13">
        <v>4280</v>
      </c>
      <c r="C21" s="14" t="s">
        <v>109</v>
      </c>
      <c r="D21" s="14"/>
      <c r="E21" s="17"/>
      <c r="F21" s="19">
        <v>45923</v>
      </c>
      <c r="G21" s="13">
        <v>5000</v>
      </c>
      <c r="H21" s="14" t="s">
        <v>87</v>
      </c>
      <c r="I21" s="4"/>
    </row>
    <row r="22" spans="1:9" x14ac:dyDescent="0.25">
      <c r="A22" s="18">
        <v>45905</v>
      </c>
      <c r="B22" s="13">
        <v>8560</v>
      </c>
      <c r="C22" s="31" t="s">
        <v>119</v>
      </c>
      <c r="D22" s="14"/>
      <c r="E22" s="17"/>
      <c r="F22" s="19">
        <v>45924</v>
      </c>
      <c r="G22" s="13">
        <v>1000</v>
      </c>
      <c r="H22" s="14" t="s">
        <v>88</v>
      </c>
      <c r="I22" s="4"/>
    </row>
    <row r="23" spans="1:9" x14ac:dyDescent="0.25">
      <c r="A23" s="18">
        <v>45918</v>
      </c>
      <c r="B23" s="13">
        <v>8400</v>
      </c>
      <c r="C23" s="31" t="s">
        <v>120</v>
      </c>
      <c r="D23" s="14"/>
      <c r="E23" s="17"/>
      <c r="F23" s="19">
        <v>45924</v>
      </c>
      <c r="G23" s="13">
        <v>5000</v>
      </c>
      <c r="H23" s="14" t="s">
        <v>92</v>
      </c>
      <c r="I23" s="4"/>
    </row>
    <row r="24" spans="1:9" x14ac:dyDescent="0.25">
      <c r="A24" s="18">
        <v>45922</v>
      </c>
      <c r="B24" s="13">
        <v>42000</v>
      </c>
      <c r="C24" s="31" t="s">
        <v>110</v>
      </c>
      <c r="D24" s="14"/>
      <c r="E24" s="17"/>
      <c r="F24" s="19">
        <v>45927</v>
      </c>
      <c r="G24" s="13">
        <v>2000</v>
      </c>
      <c r="H24" s="14" t="s">
        <v>93</v>
      </c>
      <c r="I24" s="4"/>
    </row>
    <row r="25" spans="1:9" x14ac:dyDescent="0.25">
      <c r="A25" s="18">
        <v>45951</v>
      </c>
      <c r="B25" s="13">
        <v>600</v>
      </c>
      <c r="C25" s="31" t="s">
        <v>111</v>
      </c>
      <c r="D25" s="14"/>
      <c r="E25" s="17"/>
      <c r="F25" s="19">
        <v>45929</v>
      </c>
      <c r="G25" s="13">
        <v>2000</v>
      </c>
      <c r="H25" s="14" t="s">
        <v>94</v>
      </c>
      <c r="I25" s="4"/>
    </row>
    <row r="26" spans="1:9" x14ac:dyDescent="0.25">
      <c r="A26" s="18">
        <v>45954</v>
      </c>
      <c r="B26" s="13">
        <v>6800</v>
      </c>
      <c r="C26" s="31" t="s">
        <v>112</v>
      </c>
      <c r="D26" s="14"/>
      <c r="E26" s="17"/>
      <c r="F26" s="19">
        <v>45931</v>
      </c>
      <c r="G26" s="13">
        <v>6000</v>
      </c>
      <c r="H26" s="14" t="s">
        <v>95</v>
      </c>
      <c r="I26" s="4"/>
    </row>
    <row r="27" spans="1:9" x14ac:dyDescent="0.25">
      <c r="A27" s="18">
        <v>45960</v>
      </c>
      <c r="B27" s="13">
        <v>5450</v>
      </c>
      <c r="C27" s="31" t="s">
        <v>113</v>
      </c>
      <c r="D27" s="14"/>
      <c r="E27" s="17"/>
      <c r="F27" s="19">
        <v>45932</v>
      </c>
      <c r="G27" s="13">
        <v>1000</v>
      </c>
      <c r="H27" s="14" t="s">
        <v>96</v>
      </c>
      <c r="I27" s="4"/>
    </row>
    <row r="28" spans="1:9" x14ac:dyDescent="0.25">
      <c r="A28" s="18">
        <v>45966</v>
      </c>
      <c r="B28" s="13">
        <v>500</v>
      </c>
      <c r="C28" s="31" t="s">
        <v>114</v>
      </c>
      <c r="D28" s="14"/>
      <c r="E28" s="17"/>
      <c r="F28" s="19">
        <v>45935</v>
      </c>
      <c r="G28" s="13">
        <v>2000</v>
      </c>
      <c r="H28" s="14" t="s">
        <v>89</v>
      </c>
      <c r="I28" s="4"/>
    </row>
    <row r="29" spans="1:9" x14ac:dyDescent="0.25">
      <c r="A29" s="18">
        <v>45967</v>
      </c>
      <c r="B29" s="13">
        <v>13700</v>
      </c>
      <c r="C29" s="14" t="s">
        <v>115</v>
      </c>
      <c r="D29" s="14"/>
      <c r="E29" s="17"/>
      <c r="F29" s="19">
        <v>45938</v>
      </c>
      <c r="G29" s="13">
        <v>1000</v>
      </c>
      <c r="H29" s="14" t="s">
        <v>90</v>
      </c>
      <c r="I29" s="4"/>
    </row>
    <row r="30" spans="1:9" x14ac:dyDescent="0.25">
      <c r="A30" s="18">
        <v>45968</v>
      </c>
      <c r="B30" s="13">
        <v>26500</v>
      </c>
      <c r="C30" s="31" t="s">
        <v>116</v>
      </c>
      <c r="D30" s="14"/>
      <c r="E30" s="17"/>
      <c r="F30" s="19">
        <v>45941</v>
      </c>
      <c r="G30" s="13">
        <v>2000</v>
      </c>
      <c r="H30" s="14" t="s">
        <v>91</v>
      </c>
      <c r="I30" s="4"/>
    </row>
    <row r="31" spans="1:9" x14ac:dyDescent="0.25">
      <c r="A31" s="18">
        <v>45981</v>
      </c>
      <c r="B31" s="13">
        <v>3900</v>
      </c>
      <c r="C31" s="14" t="s">
        <v>117</v>
      </c>
      <c r="D31" s="14"/>
      <c r="E31" s="17"/>
      <c r="F31" s="19">
        <v>45944</v>
      </c>
      <c r="G31" s="13">
        <v>1000</v>
      </c>
      <c r="H31" s="14" t="s">
        <v>97</v>
      </c>
      <c r="I31" s="4"/>
    </row>
    <row r="32" spans="1:9" x14ac:dyDescent="0.25">
      <c r="A32" s="18">
        <v>45983</v>
      </c>
      <c r="B32" s="13">
        <v>200</v>
      </c>
      <c r="C32" s="14" t="s">
        <v>118</v>
      </c>
      <c r="D32" s="14"/>
      <c r="E32" s="17"/>
      <c r="F32" s="19">
        <v>45945</v>
      </c>
      <c r="G32" s="13">
        <v>1000</v>
      </c>
      <c r="H32" s="14" t="s">
        <v>98</v>
      </c>
      <c r="I32" s="4"/>
    </row>
    <row r="33" spans="1:10" x14ac:dyDescent="0.25">
      <c r="A33" s="19"/>
      <c r="B33" s="26"/>
      <c r="C33" s="14"/>
      <c r="D33" s="14"/>
      <c r="E33" s="17"/>
      <c r="F33" s="19">
        <v>45946</v>
      </c>
      <c r="G33" s="13">
        <v>1000</v>
      </c>
      <c r="H33" s="14" t="s">
        <v>99</v>
      </c>
      <c r="I33" s="4"/>
    </row>
    <row r="34" spans="1:10" x14ac:dyDescent="0.25">
      <c r="A34" s="19"/>
      <c r="B34" s="10">
        <f ca="1">SUM(B4:B43)</f>
        <v>274957</v>
      </c>
      <c r="C34" s="31"/>
      <c r="D34" s="14"/>
      <c r="E34" s="17"/>
      <c r="F34" s="19">
        <v>45947</v>
      </c>
      <c r="G34" s="13">
        <v>15600</v>
      </c>
      <c r="H34" s="14" t="s">
        <v>100</v>
      </c>
      <c r="I34" s="4"/>
    </row>
    <row r="35" spans="1:10" x14ac:dyDescent="0.25">
      <c r="A35" s="19"/>
      <c r="B35" s="22"/>
      <c r="C35" s="14"/>
      <c r="D35" s="14"/>
      <c r="E35" s="17"/>
      <c r="F35" s="19">
        <v>45949</v>
      </c>
      <c r="G35" s="13">
        <v>1000</v>
      </c>
      <c r="H35" s="14" t="s">
        <v>101</v>
      </c>
      <c r="I35" s="4"/>
    </row>
    <row r="36" spans="1:10" x14ac:dyDescent="0.25">
      <c r="A36" s="19"/>
      <c r="B36" s="22"/>
      <c r="C36" s="14"/>
      <c r="D36" s="14"/>
      <c r="E36" s="17"/>
      <c r="F36" s="19">
        <v>45950</v>
      </c>
      <c r="G36" s="13">
        <v>1000</v>
      </c>
      <c r="H36" s="14" t="s">
        <v>102</v>
      </c>
      <c r="I36" s="21"/>
    </row>
    <row r="37" spans="1:10" x14ac:dyDescent="0.25">
      <c r="A37" s="19"/>
      <c r="B37" s="22"/>
      <c r="C37" s="14"/>
      <c r="D37" s="14"/>
      <c r="E37" s="17"/>
      <c r="F37" s="19">
        <v>45952</v>
      </c>
      <c r="G37" s="13">
        <v>1000</v>
      </c>
      <c r="H37" s="14" t="s">
        <v>103</v>
      </c>
      <c r="I37" s="4"/>
    </row>
    <row r="38" spans="1:10" x14ac:dyDescent="0.25">
      <c r="A38" s="19"/>
      <c r="B38" s="22"/>
      <c r="C38" s="14"/>
      <c r="D38" s="14"/>
      <c r="E38" s="17"/>
      <c r="F38" s="19">
        <v>45954</v>
      </c>
      <c r="G38" s="13">
        <v>1000</v>
      </c>
      <c r="H38" s="14" t="s">
        <v>104</v>
      </c>
      <c r="I38" s="4"/>
    </row>
    <row r="39" spans="1:10" x14ac:dyDescent="0.25">
      <c r="A39" s="19"/>
      <c r="B39" s="22"/>
      <c r="C39" s="14"/>
      <c r="D39" s="14"/>
      <c r="E39" s="17"/>
      <c r="F39" s="19">
        <v>45957</v>
      </c>
      <c r="G39" s="13">
        <v>1000</v>
      </c>
      <c r="H39" s="14" t="s">
        <v>105</v>
      </c>
      <c r="I39" s="4"/>
    </row>
    <row r="40" spans="1:10" x14ac:dyDescent="0.25">
      <c r="A40" s="19"/>
      <c r="B40" s="22"/>
      <c r="C40" s="14"/>
      <c r="D40" s="14"/>
      <c r="E40" s="17"/>
      <c r="F40" s="9">
        <v>45961</v>
      </c>
      <c r="G40" s="30">
        <v>1500</v>
      </c>
      <c r="H40" s="14" t="s">
        <v>106</v>
      </c>
      <c r="I40" s="4"/>
    </row>
    <row r="41" spans="1:10" x14ac:dyDescent="0.25">
      <c r="A41" s="19"/>
      <c r="B41" s="22"/>
      <c r="C41" s="14"/>
      <c r="D41" s="14"/>
      <c r="E41" s="17"/>
      <c r="F41" s="4"/>
      <c r="G41" s="11"/>
      <c r="H41" s="4"/>
      <c r="I41" s="4"/>
    </row>
    <row r="42" spans="1:10" x14ac:dyDescent="0.25">
      <c r="A42" s="19"/>
      <c r="B42" s="22"/>
      <c r="C42" s="14"/>
      <c r="D42" s="14"/>
      <c r="E42" s="17"/>
      <c r="F42" s="4"/>
      <c r="G42" s="10">
        <f>SUM(G4:G40)</f>
        <v>274715</v>
      </c>
      <c r="H42" s="4"/>
      <c r="I42" s="4"/>
    </row>
    <row r="43" spans="1:10" ht="15.75" customHeight="1" x14ac:dyDescent="0.25">
      <c r="A43" s="19"/>
      <c r="B43" s="22"/>
      <c r="C43" s="14"/>
      <c r="D43" s="14"/>
      <c r="E43" s="14"/>
      <c r="F43" s="4"/>
      <c r="G43" s="10"/>
      <c r="H43" s="4"/>
      <c r="I43" s="4"/>
    </row>
    <row r="44" spans="1:10" x14ac:dyDescent="0.25">
      <c r="A44" s="4"/>
      <c r="C44" s="6"/>
      <c r="D44" s="6"/>
      <c r="E44" s="2"/>
      <c r="F44" s="6"/>
      <c r="H44" s="4"/>
      <c r="I44" s="4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10" x14ac:dyDescent="0.25">
      <c r="A46" s="4"/>
      <c r="B46" s="4"/>
      <c r="C46" s="4"/>
      <c r="D46" s="4"/>
      <c r="F46" t="s">
        <v>11</v>
      </c>
      <c r="G46" s="4"/>
      <c r="H46" s="4"/>
      <c r="I46" s="6" t="s">
        <v>0</v>
      </c>
      <c r="J46" s="10">
        <f ca="1">A2-B34+G42</f>
        <v>-242</v>
      </c>
    </row>
  </sheetData>
  <sortState xmlns:xlrd2="http://schemas.microsoft.com/office/spreadsheetml/2017/richdata2" ref="A4:D39">
    <sortCondition ref="A4:A39"/>
  </sortState>
  <phoneticPr fontId="6" type="noConversion"/>
  <pageMargins left="0.19685039370078741" right="0.19685039370078741" top="0.19685039370078741" bottom="0.19685039370078741" header="0.11811023622047245" footer="0.118110236220472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1"/>
  <sheetViews>
    <sheetView tabSelected="1" workbookViewId="0"/>
  </sheetViews>
  <sheetFormatPr defaultRowHeight="15" x14ac:dyDescent="0.25"/>
  <cols>
    <col min="2" max="2" width="9.7109375" bestFit="1" customWidth="1"/>
    <col min="5" max="5" width="9.5703125" bestFit="1" customWidth="1"/>
    <col min="6" max="6" width="9.7109375" bestFit="1" customWidth="1"/>
  </cols>
  <sheetData>
    <row r="1" spans="1:17" ht="18.75" x14ac:dyDescent="0.3">
      <c r="A1" s="1" t="s">
        <v>12</v>
      </c>
    </row>
    <row r="3" spans="1:17" x14ac:dyDescent="0.25">
      <c r="A3" s="2">
        <v>0</v>
      </c>
      <c r="B3" t="s">
        <v>13</v>
      </c>
    </row>
    <row r="4" spans="1:17" x14ac:dyDescent="0.25">
      <c r="B4" s="3" t="s">
        <v>6</v>
      </c>
      <c r="F4" s="3" t="s">
        <v>7</v>
      </c>
    </row>
    <row r="5" spans="1:17" x14ac:dyDescent="0.25">
      <c r="A5" s="19">
        <v>45773</v>
      </c>
      <c r="B5" s="16">
        <v>50</v>
      </c>
      <c r="C5" s="14" t="s">
        <v>52</v>
      </c>
      <c r="D5" s="14"/>
      <c r="E5" s="9">
        <v>45779</v>
      </c>
      <c r="F5" s="7">
        <v>100000</v>
      </c>
      <c r="G5" s="14" t="s">
        <v>42</v>
      </c>
      <c r="H5" s="14"/>
      <c r="I5" s="4"/>
    </row>
    <row r="6" spans="1:17" x14ac:dyDescent="0.25">
      <c r="A6" s="19">
        <v>45778</v>
      </c>
      <c r="B6" s="13">
        <v>400000</v>
      </c>
      <c r="C6" s="32" t="s">
        <v>40</v>
      </c>
      <c r="D6" s="14"/>
      <c r="E6" s="19">
        <v>45779</v>
      </c>
      <c r="F6" s="13">
        <v>1840</v>
      </c>
      <c r="G6" s="20" t="s">
        <v>33</v>
      </c>
      <c r="H6" s="14"/>
      <c r="I6" s="4"/>
      <c r="O6" s="11"/>
      <c r="P6" s="4"/>
      <c r="Q6" s="4"/>
    </row>
    <row r="7" spans="1:17" x14ac:dyDescent="0.25">
      <c r="A7" s="19">
        <v>45778</v>
      </c>
      <c r="B7" s="13">
        <v>100000</v>
      </c>
      <c r="C7" s="31" t="s">
        <v>41</v>
      </c>
      <c r="D7" s="14"/>
      <c r="E7" s="19">
        <v>45779</v>
      </c>
      <c r="F7" s="13">
        <v>6314</v>
      </c>
      <c r="G7" s="14" t="s">
        <v>47</v>
      </c>
      <c r="H7" s="14"/>
      <c r="I7" s="14"/>
      <c r="O7" s="11"/>
      <c r="P7" s="4"/>
      <c r="Q7" s="4"/>
    </row>
    <row r="8" spans="1:17" x14ac:dyDescent="0.25">
      <c r="A8" s="37">
        <v>45842</v>
      </c>
      <c r="B8" s="38">
        <v>0.06</v>
      </c>
      <c r="C8" s="32" t="s">
        <v>48</v>
      </c>
      <c r="D8" s="31"/>
      <c r="E8" s="39">
        <v>45788</v>
      </c>
      <c r="F8" s="13">
        <v>3615</v>
      </c>
      <c r="G8" s="14" t="s">
        <v>35</v>
      </c>
      <c r="H8" s="14"/>
      <c r="I8" s="4"/>
    </row>
    <row r="9" spans="1:17" x14ac:dyDescent="0.25">
      <c r="A9" s="9">
        <v>45900</v>
      </c>
      <c r="B9" s="8">
        <v>40</v>
      </c>
      <c r="C9" s="4" t="s">
        <v>53</v>
      </c>
      <c r="D9" s="4"/>
      <c r="E9" s="19">
        <v>45793</v>
      </c>
      <c r="F9" s="13">
        <v>2782</v>
      </c>
      <c r="G9" s="14" t="s">
        <v>36</v>
      </c>
      <c r="H9" s="14"/>
      <c r="I9" s="4"/>
    </row>
    <row r="10" spans="1:17" x14ac:dyDescent="0.25">
      <c r="A10" s="9">
        <v>45981</v>
      </c>
      <c r="B10" s="8">
        <v>3900</v>
      </c>
      <c r="C10" s="4" t="s">
        <v>72</v>
      </c>
      <c r="D10" s="4"/>
      <c r="E10" s="19">
        <v>45801</v>
      </c>
      <c r="F10" s="13">
        <v>17135</v>
      </c>
      <c r="G10" s="14" t="s">
        <v>37</v>
      </c>
      <c r="H10" s="14"/>
      <c r="I10" s="4"/>
    </row>
    <row r="11" spans="1:17" x14ac:dyDescent="0.25">
      <c r="A11" s="9">
        <v>45983</v>
      </c>
      <c r="B11" s="8">
        <v>200</v>
      </c>
      <c r="C11" s="4" t="s">
        <v>73</v>
      </c>
      <c r="D11" s="4"/>
      <c r="E11" s="36">
        <v>45805</v>
      </c>
      <c r="F11" s="13">
        <v>3000</v>
      </c>
      <c r="G11" s="14" t="s">
        <v>38</v>
      </c>
      <c r="H11" s="14"/>
      <c r="I11" s="4"/>
    </row>
    <row r="12" spans="1:17" x14ac:dyDescent="0.25">
      <c r="A12" s="9"/>
      <c r="B12" s="8"/>
      <c r="C12" s="4"/>
      <c r="D12" s="4"/>
      <c r="E12" s="19">
        <v>45808</v>
      </c>
      <c r="F12" s="13">
        <v>10</v>
      </c>
      <c r="G12" s="20" t="s">
        <v>54</v>
      </c>
      <c r="H12" s="14"/>
      <c r="I12" s="4"/>
    </row>
    <row r="13" spans="1:17" x14ac:dyDescent="0.25">
      <c r="A13" s="9"/>
      <c r="B13" s="8"/>
      <c r="C13" s="4"/>
      <c r="D13" s="4"/>
      <c r="E13" s="19">
        <v>45812</v>
      </c>
      <c r="F13" s="13">
        <v>20000</v>
      </c>
      <c r="G13" s="20" t="s">
        <v>43</v>
      </c>
      <c r="H13" s="14"/>
      <c r="I13" s="4"/>
    </row>
    <row r="14" spans="1:17" x14ac:dyDescent="0.25">
      <c r="B14" s="34"/>
      <c r="E14" s="19">
        <v>45815</v>
      </c>
      <c r="F14" s="13">
        <v>4310</v>
      </c>
      <c r="G14" s="20" t="s">
        <v>39</v>
      </c>
      <c r="H14" s="14"/>
      <c r="I14" s="4"/>
    </row>
    <row r="15" spans="1:17" x14ac:dyDescent="0.25">
      <c r="B15" s="35"/>
      <c r="E15" s="19">
        <v>45086</v>
      </c>
      <c r="F15" s="13">
        <v>10000</v>
      </c>
      <c r="G15" s="20" t="s">
        <v>22</v>
      </c>
      <c r="H15" s="14"/>
      <c r="I15" s="4"/>
    </row>
    <row r="16" spans="1:17" x14ac:dyDescent="0.25">
      <c r="A16" s="2" t="s">
        <v>1</v>
      </c>
      <c r="B16" s="33">
        <f>SUM(B5:B15)</f>
        <v>504190.06</v>
      </c>
      <c r="E16" s="9">
        <v>45825</v>
      </c>
      <c r="F16" s="8">
        <v>10000</v>
      </c>
      <c r="G16" s="14" t="s">
        <v>28</v>
      </c>
      <c r="H16" s="4"/>
      <c r="I16" s="4"/>
    </row>
    <row r="17" spans="1:9" x14ac:dyDescent="0.25">
      <c r="A17" s="14"/>
      <c r="B17" s="22"/>
      <c r="C17" s="14"/>
      <c r="D17" s="14"/>
      <c r="E17" s="19">
        <v>45838</v>
      </c>
      <c r="F17" s="13">
        <v>10</v>
      </c>
      <c r="G17" s="20" t="s">
        <v>55</v>
      </c>
      <c r="H17" s="14"/>
      <c r="I17" s="4"/>
    </row>
    <row r="18" spans="1:9" x14ac:dyDescent="0.25">
      <c r="A18" s="14"/>
      <c r="B18" s="22"/>
      <c r="C18" s="14"/>
      <c r="D18" s="14"/>
      <c r="E18" s="19">
        <v>45839</v>
      </c>
      <c r="F18" s="13">
        <v>2500</v>
      </c>
      <c r="G18" s="20" t="s">
        <v>46</v>
      </c>
      <c r="H18" s="14"/>
      <c r="I18" s="4"/>
    </row>
    <row r="19" spans="1:9" x14ac:dyDescent="0.25">
      <c r="A19" s="14"/>
      <c r="B19" s="22"/>
      <c r="C19" s="14"/>
      <c r="D19" s="14"/>
      <c r="E19" s="9">
        <v>45842</v>
      </c>
      <c r="F19" s="8">
        <v>5000</v>
      </c>
      <c r="G19" s="14" t="s">
        <v>49</v>
      </c>
      <c r="H19" s="14"/>
      <c r="I19" s="4"/>
    </row>
    <row r="20" spans="1:9" x14ac:dyDescent="0.25">
      <c r="A20" s="14"/>
      <c r="B20" s="22"/>
      <c r="C20" s="14"/>
      <c r="D20" s="14"/>
      <c r="E20" s="9">
        <v>45869</v>
      </c>
      <c r="F20" s="8">
        <v>10</v>
      </c>
      <c r="G20" s="14" t="s">
        <v>56</v>
      </c>
      <c r="H20" s="14"/>
      <c r="I20" s="4"/>
    </row>
    <row r="21" spans="1:9" x14ac:dyDescent="0.25">
      <c r="A21" s="14"/>
      <c r="B21" s="22"/>
      <c r="C21" s="14"/>
      <c r="D21" s="14"/>
      <c r="E21" s="9">
        <v>45900</v>
      </c>
      <c r="F21" s="8">
        <v>10</v>
      </c>
      <c r="G21" s="14" t="s">
        <v>57</v>
      </c>
      <c r="H21" s="14"/>
      <c r="I21" s="4"/>
    </row>
    <row r="22" spans="1:9" x14ac:dyDescent="0.25">
      <c r="A22" s="14"/>
      <c r="B22" s="22"/>
      <c r="C22" s="14"/>
      <c r="D22" s="14"/>
      <c r="E22" s="19">
        <v>45903</v>
      </c>
      <c r="F22" s="13">
        <v>16000</v>
      </c>
      <c r="G22" s="20" t="s">
        <v>59</v>
      </c>
      <c r="H22" s="14"/>
      <c r="I22" s="4"/>
    </row>
    <row r="23" spans="1:9" x14ac:dyDescent="0.25">
      <c r="A23" s="14"/>
      <c r="B23" s="22"/>
      <c r="C23" s="14"/>
      <c r="D23" s="14"/>
      <c r="E23" s="9">
        <v>45908</v>
      </c>
      <c r="F23" s="8">
        <v>4000</v>
      </c>
      <c r="G23" s="14" t="s">
        <v>60</v>
      </c>
      <c r="H23" s="14"/>
      <c r="I23" s="4"/>
    </row>
    <row r="24" spans="1:9" x14ac:dyDescent="0.25">
      <c r="A24" s="14"/>
      <c r="B24" s="22"/>
      <c r="C24" s="14"/>
      <c r="D24" s="14"/>
      <c r="E24" s="9">
        <v>45912</v>
      </c>
      <c r="F24" s="8">
        <v>20000</v>
      </c>
      <c r="G24" s="20" t="s">
        <v>61</v>
      </c>
      <c r="H24" s="14"/>
      <c r="I24" s="4"/>
    </row>
    <row r="25" spans="1:9" x14ac:dyDescent="0.25">
      <c r="A25" s="14"/>
      <c r="B25" s="22"/>
      <c r="C25" s="14"/>
      <c r="D25" s="14"/>
      <c r="E25" s="9">
        <v>45913</v>
      </c>
      <c r="F25" s="8">
        <v>19000</v>
      </c>
      <c r="G25" s="20" t="s">
        <v>62</v>
      </c>
      <c r="H25" s="14"/>
      <c r="I25" s="4"/>
    </row>
    <row r="26" spans="1:9" x14ac:dyDescent="0.25">
      <c r="A26" s="14"/>
      <c r="B26" s="22"/>
      <c r="C26" s="14"/>
      <c r="D26" s="14"/>
      <c r="E26" s="9">
        <v>45917</v>
      </c>
      <c r="F26" s="8">
        <v>6000</v>
      </c>
      <c r="G26" s="20" t="s">
        <v>63</v>
      </c>
      <c r="H26" s="14"/>
      <c r="I26" s="4"/>
    </row>
    <row r="27" spans="1:9" x14ac:dyDescent="0.25">
      <c r="A27" s="14"/>
      <c r="B27" s="22"/>
      <c r="C27" s="14"/>
      <c r="D27" s="14"/>
      <c r="E27" s="9">
        <v>45922</v>
      </c>
      <c r="F27" s="8">
        <v>7000</v>
      </c>
      <c r="G27" s="20" t="s">
        <v>64</v>
      </c>
      <c r="H27" s="14"/>
      <c r="I27" s="4"/>
    </row>
    <row r="28" spans="1:9" x14ac:dyDescent="0.25">
      <c r="A28" s="14"/>
      <c r="B28" s="22"/>
      <c r="C28" s="14"/>
      <c r="D28" s="14"/>
      <c r="E28" s="9">
        <v>45923</v>
      </c>
      <c r="F28" s="8">
        <v>5000</v>
      </c>
      <c r="G28" s="20" t="s">
        <v>65</v>
      </c>
      <c r="H28" s="14"/>
      <c r="I28" s="4"/>
    </row>
    <row r="29" spans="1:9" x14ac:dyDescent="0.25">
      <c r="A29" s="14"/>
      <c r="B29" s="22"/>
      <c r="C29" s="14"/>
      <c r="D29" s="14"/>
      <c r="E29" s="9">
        <v>45924</v>
      </c>
      <c r="F29" s="8">
        <v>5000</v>
      </c>
      <c r="G29" s="20" t="s">
        <v>66</v>
      </c>
      <c r="H29" s="14"/>
      <c r="I29" s="4"/>
    </row>
    <row r="30" spans="1:9" x14ac:dyDescent="0.25">
      <c r="A30" s="14"/>
      <c r="B30" s="22"/>
      <c r="C30" s="14"/>
      <c r="D30" s="14"/>
      <c r="E30" s="9">
        <v>45929</v>
      </c>
      <c r="F30" s="8">
        <v>209770</v>
      </c>
      <c r="G30" s="14" t="s">
        <v>67</v>
      </c>
      <c r="H30" s="14"/>
      <c r="I30" s="4"/>
    </row>
    <row r="31" spans="1:9" x14ac:dyDescent="0.25">
      <c r="A31" s="14"/>
      <c r="B31" s="22"/>
      <c r="C31" s="14"/>
      <c r="D31" s="14"/>
      <c r="E31" s="40">
        <v>45930</v>
      </c>
      <c r="F31" s="8">
        <v>10</v>
      </c>
      <c r="G31" s="14" t="s">
        <v>68</v>
      </c>
      <c r="H31" s="14"/>
      <c r="I31" s="4"/>
    </row>
    <row r="32" spans="1:9" x14ac:dyDescent="0.25">
      <c r="A32" s="14"/>
      <c r="B32" s="22"/>
      <c r="C32" s="14"/>
      <c r="D32" s="14"/>
      <c r="E32" s="40">
        <v>45931</v>
      </c>
      <c r="F32" s="8">
        <v>6000</v>
      </c>
      <c r="G32" s="14" t="s">
        <v>69</v>
      </c>
      <c r="H32" s="14"/>
      <c r="I32" s="4"/>
    </row>
    <row r="33" spans="1:9" x14ac:dyDescent="0.25">
      <c r="A33" s="14"/>
      <c r="B33" s="22"/>
      <c r="C33" s="14"/>
      <c r="D33" s="14"/>
      <c r="E33" s="40">
        <v>45947</v>
      </c>
      <c r="F33" s="8">
        <v>15600</v>
      </c>
      <c r="G33" s="14" t="s">
        <v>70</v>
      </c>
      <c r="H33" s="14"/>
      <c r="I33" s="4"/>
    </row>
    <row r="34" spans="1:9" x14ac:dyDescent="0.25">
      <c r="A34" s="14"/>
      <c r="B34" s="22"/>
      <c r="C34" s="14"/>
      <c r="D34" s="14"/>
      <c r="E34" s="40">
        <v>45961</v>
      </c>
      <c r="F34" s="8">
        <v>10</v>
      </c>
      <c r="G34" s="14" t="s">
        <v>71</v>
      </c>
      <c r="H34" s="14"/>
      <c r="I34" s="4"/>
    </row>
    <row r="35" spans="1:9" x14ac:dyDescent="0.25">
      <c r="A35" s="14"/>
      <c r="B35" s="22"/>
      <c r="C35" s="14"/>
      <c r="D35" s="14"/>
      <c r="E35" s="40">
        <v>45981</v>
      </c>
      <c r="F35" s="8">
        <v>4000</v>
      </c>
      <c r="G35" s="14" t="s">
        <v>75</v>
      </c>
      <c r="H35" s="14"/>
      <c r="I35" s="4"/>
    </row>
    <row r="36" spans="1:9" x14ac:dyDescent="0.25">
      <c r="A36" s="14"/>
      <c r="B36" s="22"/>
      <c r="C36" s="14"/>
      <c r="D36" s="14"/>
      <c r="E36" s="40">
        <v>45983</v>
      </c>
      <c r="F36" s="13">
        <v>100</v>
      </c>
      <c r="G36" s="14" t="s">
        <v>74</v>
      </c>
      <c r="H36" s="14"/>
      <c r="I36" s="4"/>
    </row>
    <row r="37" spans="1:9" x14ac:dyDescent="0.25">
      <c r="A37" s="14"/>
      <c r="B37" s="22"/>
      <c r="C37" s="14"/>
      <c r="D37" s="14"/>
      <c r="E37" s="36"/>
      <c r="F37" s="13"/>
      <c r="G37" s="20"/>
      <c r="H37" s="14"/>
      <c r="I37" s="4"/>
    </row>
    <row r="38" spans="1:9" x14ac:dyDescent="0.25">
      <c r="A38" s="14"/>
      <c r="B38" s="22"/>
      <c r="C38" s="14"/>
      <c r="D38" s="14"/>
      <c r="E38" s="36"/>
      <c r="F38" s="13"/>
      <c r="G38" s="20"/>
      <c r="H38" s="14"/>
      <c r="I38" s="4"/>
    </row>
    <row r="39" spans="1:9" x14ac:dyDescent="0.25">
      <c r="E39" s="36"/>
      <c r="F39" s="27"/>
      <c r="G39" s="31"/>
      <c r="H39" s="14"/>
      <c r="I39" s="4"/>
    </row>
    <row r="40" spans="1:9" x14ac:dyDescent="0.25">
      <c r="E40" s="2" t="s">
        <v>2</v>
      </c>
      <c r="F40" s="33">
        <f>SUM(F5:F39)</f>
        <v>504026</v>
      </c>
      <c r="G40" s="6" t="s">
        <v>14</v>
      </c>
      <c r="H40" s="6"/>
      <c r="I40" s="10">
        <f>B16-F40+A3</f>
        <v>164.05999999999767</v>
      </c>
    </row>
    <row r="41" spans="1:9" x14ac:dyDescent="0.25">
      <c r="I41" s="28"/>
    </row>
  </sheetData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Dotace Mgm Teplice 2025</vt:lpstr>
      <vt:lpstr>Pokladna 2025</vt:lpstr>
      <vt:lpstr>Účet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Pokorný</dc:creator>
  <cp:lastModifiedBy>Daniel Pokorný</cp:lastModifiedBy>
  <cp:lastPrinted>2025-11-23T19:03:07Z</cp:lastPrinted>
  <dcterms:created xsi:type="dcterms:W3CDTF">2017-10-17T05:22:40Z</dcterms:created>
  <dcterms:modified xsi:type="dcterms:W3CDTF">2025-11-28T16:33:10Z</dcterms:modified>
</cp:coreProperties>
</file>